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TRANSPARENCIA\2DO TRIMESTRE\2DO TRIMESTRE\NOMINA\ABRIL\"/>
    </mc:Choice>
  </mc:AlternateContent>
  <xr:revisionPtr revIDLastSave="0" documentId="13_ncr:1_{11D5C062-3DCD-4A3A-9548-F81E54BEE717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GENERAL" sheetId="1" r:id="rId1"/>
    <sheet name="Hoja1" sheetId="4" state="hidden" r:id="rId2"/>
  </sheets>
  <externalReferences>
    <externalReference r:id="rId3"/>
  </externalReferences>
  <definedNames>
    <definedName name="_xlnm.Print_Area" localSheetId="0">GENERAL!$A$1:$L$334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274" i="1"/>
  <c r="F330" i="1"/>
  <c r="G274" i="1"/>
  <c r="G82" i="1"/>
  <c r="I60" i="1"/>
  <c r="H82" i="1"/>
  <c r="I82" i="1"/>
  <c r="J82" i="1"/>
  <c r="J274" i="1"/>
  <c r="J330" i="1"/>
  <c r="K114" i="1" l="1"/>
  <c r="K113" i="1"/>
  <c r="K112" i="1"/>
  <c r="K111" i="1"/>
  <c r="K103" i="1" l="1"/>
  <c r="K328" i="1"/>
  <c r="K187" i="1"/>
  <c r="K162" i="1"/>
  <c r="K169" i="1"/>
  <c r="K80" i="1"/>
  <c r="K198" i="1"/>
  <c r="K39" i="1" l="1"/>
  <c r="K183" i="1" l="1"/>
  <c r="K178" i="1"/>
  <c r="K181" i="1"/>
  <c r="K160" i="1"/>
  <c r="K134" i="1" l="1"/>
  <c r="K38" i="1"/>
  <c r="K79" i="1"/>
  <c r="K64" i="1" l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1" i="1"/>
  <c r="K56" i="1"/>
  <c r="K57" i="1"/>
  <c r="K58" i="1"/>
  <c r="K59" i="1"/>
  <c r="K46" i="1"/>
  <c r="K47" i="1"/>
  <c r="K48" i="1"/>
  <c r="K49" i="1"/>
  <c r="K50" i="1"/>
  <c r="K28" i="1"/>
  <c r="K29" i="1"/>
  <c r="K30" i="1"/>
  <c r="K31" i="1"/>
  <c r="K32" i="1"/>
  <c r="K33" i="1"/>
  <c r="K34" i="1"/>
  <c r="K35" i="1"/>
  <c r="K36" i="1"/>
  <c r="K37" i="1"/>
  <c r="K40" i="1"/>
  <c r="K22" i="1" l="1"/>
  <c r="K197" i="1"/>
  <c r="K196" i="1"/>
  <c r="K133" i="1"/>
  <c r="K206" i="1"/>
  <c r="K326" i="1"/>
  <c r="K141" i="1"/>
  <c r="K217" i="1" l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H274" i="1"/>
  <c r="I274" i="1"/>
  <c r="K274" i="1" l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9" i="1"/>
  <c r="G330" i="1"/>
  <c r="H330" i="1"/>
  <c r="I330" i="1"/>
  <c r="K182" i="1" l="1"/>
  <c r="K132" i="1" l="1"/>
  <c r="K131" i="1"/>
  <c r="K128" i="1" l="1"/>
  <c r="K129" i="1"/>
  <c r="K130" i="1"/>
  <c r="M2" i="4" l="1"/>
  <c r="M1" i="4"/>
  <c r="K90" i="1" l="1"/>
  <c r="K55" i="1" l="1"/>
  <c r="K335" i="1" l="1"/>
  <c r="F105" i="1" l="1"/>
  <c r="K184" i="1"/>
  <c r="K110" i="1" l="1"/>
  <c r="K127" i="1"/>
  <c r="K126" i="1"/>
  <c r="K125" i="1"/>
  <c r="K123" i="1"/>
  <c r="K124" i="1"/>
  <c r="K63" i="1" l="1"/>
  <c r="K82" i="1" s="1"/>
  <c r="F51" i="1" l="1"/>
  <c r="F41" i="1"/>
  <c r="F23" i="1"/>
  <c r="G19" i="1"/>
  <c r="F19" i="1"/>
  <c r="K185" i="1" l="1"/>
  <c r="K135" i="1" l="1"/>
  <c r="K179" i="1"/>
  <c r="K180" i="1"/>
  <c r="K205" i="1" l="1"/>
  <c r="K207" i="1"/>
  <c r="K204" i="1"/>
  <c r="K194" i="1"/>
  <c r="K199" i="1"/>
  <c r="K193" i="1"/>
  <c r="K170" i="1"/>
  <c r="K168" i="1"/>
  <c r="K158" i="1"/>
  <c r="K159" i="1"/>
  <c r="K161" i="1"/>
  <c r="K163" i="1"/>
  <c r="K148" i="1"/>
  <c r="K149" i="1"/>
  <c r="K150" i="1"/>
  <c r="K151" i="1"/>
  <c r="K152" i="1"/>
  <c r="K147" i="1"/>
  <c r="K140" i="1"/>
  <c r="K143" i="1"/>
  <c r="K139" i="1"/>
  <c r="F136" i="1"/>
  <c r="K109" i="1"/>
  <c r="K115" i="1" s="1"/>
  <c r="K101" i="1"/>
  <c r="K104" i="1"/>
  <c r="F60" i="1"/>
  <c r="J208" i="1"/>
  <c r="G208" i="1"/>
  <c r="I189" i="1"/>
  <c r="H189" i="1"/>
  <c r="G189" i="1"/>
  <c r="G171" i="1"/>
  <c r="I171" i="1"/>
  <c r="H171" i="1"/>
  <c r="J214" i="1" l="1"/>
  <c r="H214" i="1"/>
  <c r="F214" i="1"/>
  <c r="K208" i="1"/>
  <c r="F208" i="1"/>
  <c r="J200" i="1"/>
  <c r="F200" i="1"/>
  <c r="J189" i="1"/>
  <c r="F189" i="1"/>
  <c r="J171" i="1"/>
  <c r="F171" i="1"/>
  <c r="J164" i="1"/>
  <c r="I164" i="1"/>
  <c r="F164" i="1"/>
  <c r="K153" i="1"/>
  <c r="J153" i="1"/>
  <c r="F153" i="1"/>
  <c r="J144" i="1"/>
  <c r="F144" i="1"/>
  <c r="J136" i="1"/>
  <c r="H136" i="1"/>
  <c r="J115" i="1"/>
  <c r="F115" i="1"/>
  <c r="J105" i="1"/>
  <c r="I105" i="1"/>
  <c r="H105" i="1"/>
  <c r="K60" i="1"/>
  <c r="J60" i="1"/>
  <c r="J51" i="1"/>
  <c r="J41" i="1"/>
  <c r="I41" i="1"/>
  <c r="H41" i="1"/>
  <c r="J19" i="1"/>
  <c r="K175" i="1" l="1"/>
  <c r="K176" i="1"/>
  <c r="K177" i="1"/>
  <c r="K174" i="1"/>
  <c r="K195" i="1"/>
  <c r="K200" i="1" s="1"/>
  <c r="K119" i="1"/>
  <c r="K120" i="1"/>
  <c r="K121" i="1"/>
  <c r="K122" i="1"/>
  <c r="K118" i="1"/>
  <c r="K213" i="1"/>
  <c r="K212" i="1"/>
  <c r="K188" i="1"/>
  <c r="K102" i="1"/>
  <c r="K327" i="1"/>
  <c r="K45" i="1"/>
  <c r="K27" i="1"/>
  <c r="K142" i="1"/>
  <c r="K144" i="1" s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86" i="1"/>
  <c r="K100" i="1"/>
  <c r="K157" i="1"/>
  <c r="K171" i="1" l="1"/>
  <c r="K330" i="1"/>
  <c r="K41" i="1"/>
  <c r="K164" i="1"/>
  <c r="K189" i="1"/>
  <c r="K136" i="1"/>
  <c r="K105" i="1"/>
  <c r="K51" i="1"/>
  <c r="K214" i="1"/>
  <c r="K10" i="1"/>
  <c r="K11" i="1"/>
  <c r="K12" i="1"/>
  <c r="K13" i="1"/>
  <c r="K14" i="1"/>
  <c r="K15" i="1"/>
  <c r="K16" i="1"/>
  <c r="K17" i="1"/>
  <c r="K18" i="1"/>
  <c r="K9" i="1"/>
  <c r="I214" i="1"/>
  <c r="G214" i="1"/>
  <c r="I208" i="1"/>
  <c r="H208" i="1"/>
  <c r="I200" i="1"/>
  <c r="H200" i="1"/>
  <c r="G200" i="1"/>
  <c r="H164" i="1"/>
  <c r="G164" i="1"/>
  <c r="I153" i="1"/>
  <c r="H153" i="1"/>
  <c r="G153" i="1"/>
  <c r="I144" i="1"/>
  <c r="H144" i="1"/>
  <c r="G144" i="1"/>
  <c r="E143" i="1"/>
  <c r="I136" i="1"/>
  <c r="G136" i="1"/>
  <c r="I115" i="1"/>
  <c r="H115" i="1"/>
  <c r="G115" i="1"/>
  <c r="G105" i="1"/>
  <c r="H60" i="1"/>
  <c r="G60" i="1"/>
  <c r="I51" i="1"/>
  <c r="H51" i="1"/>
  <c r="G51" i="1"/>
  <c r="G41" i="1"/>
  <c r="K23" i="1"/>
  <c r="J23" i="1"/>
  <c r="I23" i="1"/>
  <c r="H23" i="1"/>
  <c r="G23" i="1"/>
  <c r="I19" i="1"/>
  <c r="H19" i="1"/>
  <c r="G333" i="1" l="1"/>
  <c r="K19" i="1"/>
  <c r="K333" i="1" s="1"/>
  <c r="K337" i="1" s="1"/>
  <c r="J333" i="1" l="1"/>
  <c r="I333" i="1"/>
  <c r="H333" i="1"/>
  <c r="F333" i="1"/>
</calcChain>
</file>

<file path=xl/sharedStrings.xml><?xml version="1.0" encoding="utf-8"?>
<sst xmlns="http://schemas.openxmlformats.org/spreadsheetml/2006/main" count="840" uniqueCount="471">
  <si>
    <t>MUNICIPIO DE PALMAR DE BRAVO, PUEBLA</t>
  </si>
  <si>
    <t>NSS</t>
  </si>
  <si>
    <t>NOMBRE</t>
  </si>
  <si>
    <t>APELLIDO MATERNO</t>
  </si>
  <si>
    <t>APELLIDO PATERNO</t>
  </si>
  <si>
    <t>NO.</t>
  </si>
  <si>
    <t>SUELDO BRUTO</t>
  </si>
  <si>
    <t>COMPENSACION</t>
  </si>
  <si>
    <t>DESCUENTOS</t>
  </si>
  <si>
    <t>RETENCIÓN ISR</t>
  </si>
  <si>
    <t>TOTAL A PAGAR</t>
  </si>
  <si>
    <t>PRESIDENCIA Y HONORABLE CABILDO</t>
  </si>
  <si>
    <t xml:space="preserve"> ADAN GALDINO  </t>
  </si>
  <si>
    <t>SILVA</t>
  </si>
  <si>
    <t>VALERIANO</t>
  </si>
  <si>
    <t xml:space="preserve"> ERICK  </t>
  </si>
  <si>
    <t>VELEZ</t>
  </si>
  <si>
    <t>PEREZ</t>
  </si>
  <si>
    <t xml:space="preserve"> ARACELI </t>
  </si>
  <si>
    <t>VIVANCO</t>
  </si>
  <si>
    <t>LOPEZ</t>
  </si>
  <si>
    <t xml:space="preserve"> MARIA ANGELICA </t>
  </si>
  <si>
    <t xml:space="preserve">ZAMORA </t>
  </si>
  <si>
    <t>ROSAS</t>
  </si>
  <si>
    <t xml:space="preserve">MA ELENA MARTHA </t>
  </si>
  <si>
    <t>MUÑOZ</t>
  </si>
  <si>
    <t>SANCHEZ</t>
  </si>
  <si>
    <t xml:space="preserve"> JOSE LUIS  </t>
  </si>
  <si>
    <t>RAMIREZ</t>
  </si>
  <si>
    <t>COETO</t>
  </si>
  <si>
    <t xml:space="preserve"> JOSÉ AGAPITO </t>
  </si>
  <si>
    <t>MAURILIO</t>
  </si>
  <si>
    <t>CASTILLO</t>
  </si>
  <si>
    <t xml:space="preserve"> ISAURA  </t>
  </si>
  <si>
    <t>ARROYO</t>
  </si>
  <si>
    <t xml:space="preserve"> CECILIA </t>
  </si>
  <si>
    <t>SANTOS</t>
  </si>
  <si>
    <t>BAROJAS</t>
  </si>
  <si>
    <t xml:space="preserve"> NORMA PATRICIA </t>
  </si>
  <si>
    <t>FLORES</t>
  </si>
  <si>
    <t>PRESIDENCIA</t>
  </si>
  <si>
    <t>JOSUE JONATAN</t>
  </si>
  <si>
    <t>CARRERA</t>
  </si>
  <si>
    <t>CRUZ</t>
  </si>
  <si>
    <t>SECRETARIA GENERAL</t>
  </si>
  <si>
    <t xml:space="preserve"> JOAQUÍN </t>
  </si>
  <si>
    <t>JIMENEZ</t>
  </si>
  <si>
    <t>REYES</t>
  </si>
  <si>
    <t>MORO</t>
  </si>
  <si>
    <t>ORTIZ</t>
  </si>
  <si>
    <t xml:space="preserve"> ISRAEL </t>
  </si>
  <si>
    <t xml:space="preserve"> ELIZABETH </t>
  </si>
  <si>
    <t>PAREDES</t>
  </si>
  <si>
    <t>ROBLES</t>
  </si>
  <si>
    <t xml:space="preserve"> EDITH </t>
  </si>
  <si>
    <t xml:space="preserve">MONTERROSAS </t>
  </si>
  <si>
    <t xml:space="preserve"> DULCE IVONNE </t>
  </si>
  <si>
    <t>ZARATE</t>
  </si>
  <si>
    <t>ANDRADE</t>
  </si>
  <si>
    <t xml:space="preserve"> SAMARA MAHYTE </t>
  </si>
  <si>
    <t>MARTINEZ</t>
  </si>
  <si>
    <t>CRISOSTOMO</t>
  </si>
  <si>
    <t xml:space="preserve"> NANCY JOCXELIN </t>
  </si>
  <si>
    <t>GONZALEZ</t>
  </si>
  <si>
    <t xml:space="preserve"> DANIELA </t>
  </si>
  <si>
    <t xml:space="preserve"> ELIZABETH  </t>
  </si>
  <si>
    <t>MARRERO</t>
  </si>
  <si>
    <t>REAL</t>
  </si>
  <si>
    <t xml:space="preserve"> DANIEL  </t>
  </si>
  <si>
    <t>GARCIA</t>
  </si>
  <si>
    <t>TESORERIA MUNICIPAL</t>
  </si>
  <si>
    <t xml:space="preserve">RODRIGO </t>
  </si>
  <si>
    <t>SANTIAGO</t>
  </si>
  <si>
    <t>VAZQUEZ</t>
  </si>
  <si>
    <t xml:space="preserve">ANDER </t>
  </si>
  <si>
    <t>SERRANO</t>
  </si>
  <si>
    <t xml:space="preserve"> ANA VALERIA </t>
  </si>
  <si>
    <t>MONTERROSAS</t>
  </si>
  <si>
    <t>MARIA GUADALUPE</t>
  </si>
  <si>
    <t xml:space="preserve">TORRES </t>
  </si>
  <si>
    <t>COMUNICACIÓN SOCIAL</t>
  </si>
  <si>
    <t xml:space="preserve"> MARCO ANTONIO </t>
  </si>
  <si>
    <t>CASTRO</t>
  </si>
  <si>
    <t>LUNA</t>
  </si>
  <si>
    <t xml:space="preserve"> LUISA BELEN </t>
  </si>
  <si>
    <t>HERNANDEZ</t>
  </si>
  <si>
    <t xml:space="preserve"> EMMANUEL </t>
  </si>
  <si>
    <t>CORCINO</t>
  </si>
  <si>
    <t xml:space="preserve"> FELIPE BERNARDO </t>
  </si>
  <si>
    <t>FIGUEROA</t>
  </si>
  <si>
    <t>DIRECCIÓN DE AGRICULTURA, GANADERIA, ECOLOGIA Y MEDIO AMBIENTE</t>
  </si>
  <si>
    <t xml:space="preserve"> ANDRES </t>
  </si>
  <si>
    <t>MORALES</t>
  </si>
  <si>
    <t>SERGIO</t>
  </si>
  <si>
    <t xml:space="preserve"> ALMA DELIA </t>
  </si>
  <si>
    <t>CHAVEZ</t>
  </si>
  <si>
    <t>CORTEZ</t>
  </si>
  <si>
    <t>CORTES</t>
  </si>
  <si>
    <t>JOSE MARCOS</t>
  </si>
  <si>
    <t>ACEVEDO</t>
  </si>
  <si>
    <t>SOLANO</t>
  </si>
  <si>
    <t>DOLORES PORFIRIO</t>
  </si>
  <si>
    <t>CARLOS</t>
  </si>
  <si>
    <t>RAFAEL</t>
  </si>
  <si>
    <t>DONATO PEDRO</t>
  </si>
  <si>
    <t>VALENTIN</t>
  </si>
  <si>
    <t>NORIA</t>
  </si>
  <si>
    <t>JENARO</t>
  </si>
  <si>
    <t>ANDRES</t>
  </si>
  <si>
    <t>HUGO PEDRO</t>
  </si>
  <si>
    <t>VARILLAS</t>
  </si>
  <si>
    <t>MARCELINO AMADO</t>
  </si>
  <si>
    <t>MENDOZA</t>
  </si>
  <si>
    <t xml:space="preserve">MIGUEL ANGEL </t>
  </si>
  <si>
    <t xml:space="preserve">CASTILLO </t>
  </si>
  <si>
    <t>JOSE FIDEL</t>
  </si>
  <si>
    <t>ROMAN</t>
  </si>
  <si>
    <t>SOSA</t>
  </si>
  <si>
    <t xml:space="preserve">GEOVVANY </t>
  </si>
  <si>
    <t>JUAN CARLOS</t>
  </si>
  <si>
    <t>ARELLANO</t>
  </si>
  <si>
    <t>TORRES</t>
  </si>
  <si>
    <t>MARICELA</t>
  </si>
  <si>
    <t xml:space="preserve">SOLANO </t>
  </si>
  <si>
    <t>DIRECCION DE CULTURA, DEPORTE Y ACTIVIDADES SOCIALES</t>
  </si>
  <si>
    <t>CONTRALORIA  MUNICIPAL</t>
  </si>
  <si>
    <t xml:space="preserve"> MARIA DEL CARMEN </t>
  </si>
  <si>
    <t>VALENCIA</t>
  </si>
  <si>
    <t xml:space="preserve"> ROCIO ISABEL </t>
  </si>
  <si>
    <t>MERIDA</t>
  </si>
  <si>
    <t>NOE</t>
  </si>
  <si>
    <t>LAZARO</t>
  </si>
  <si>
    <t>BERNARDO</t>
  </si>
  <si>
    <t xml:space="preserve"> JACOB </t>
  </si>
  <si>
    <t>NERI</t>
  </si>
  <si>
    <t>CHIPAHUA</t>
  </si>
  <si>
    <t xml:space="preserve"> JESUS </t>
  </si>
  <si>
    <t xml:space="preserve"> ANA KAREN </t>
  </si>
  <si>
    <t>MELENDEZ</t>
  </si>
  <si>
    <t>MORENO</t>
  </si>
  <si>
    <t>HECTOR BRANDON</t>
  </si>
  <si>
    <t>ROSALES</t>
  </si>
  <si>
    <t>GUERRERO</t>
  </si>
  <si>
    <t xml:space="preserve"> JULIO CESAR </t>
  </si>
  <si>
    <t xml:space="preserve"> GUADALUPE </t>
  </si>
  <si>
    <t>TINOCO</t>
  </si>
  <si>
    <t>JOSE MIGUEL</t>
  </si>
  <si>
    <t xml:space="preserve">ALVAREZ </t>
  </si>
  <si>
    <t>FUENTES</t>
  </si>
  <si>
    <t xml:space="preserve"> JOSE ODILON </t>
  </si>
  <si>
    <t>MENESES</t>
  </si>
  <si>
    <t>SAUL</t>
  </si>
  <si>
    <t>CAMPOS</t>
  </si>
  <si>
    <t>LUIS GERARDO</t>
  </si>
  <si>
    <t>RIVERA</t>
  </si>
  <si>
    <t xml:space="preserve"> DELFINA  </t>
  </si>
  <si>
    <t xml:space="preserve"> GLORIA JOSEFINA </t>
  </si>
  <si>
    <t xml:space="preserve">VARILLAS </t>
  </si>
  <si>
    <t>ZAMORA</t>
  </si>
  <si>
    <t xml:space="preserve"> ALICIA </t>
  </si>
  <si>
    <t>ABAD</t>
  </si>
  <si>
    <t xml:space="preserve"> CELIA  </t>
  </si>
  <si>
    <t>LORENSO</t>
  </si>
  <si>
    <t>RUTILO ALFREDO</t>
  </si>
  <si>
    <t xml:space="preserve">DANIEL </t>
  </si>
  <si>
    <t>TRINIDAD</t>
  </si>
  <si>
    <t>ALEJANDRA ELEANA</t>
  </si>
  <si>
    <t>MARIA DEL CARMEN</t>
  </si>
  <si>
    <t>ALONSO</t>
  </si>
  <si>
    <t>JAVIER</t>
  </si>
  <si>
    <t>DIRECCION DE EDUCACION</t>
  </si>
  <si>
    <t xml:space="preserve"> LETICIA </t>
  </si>
  <si>
    <t xml:space="preserve"> YOLOTZIN </t>
  </si>
  <si>
    <t>DIRECCION DE SALUBRIDAD Y ASISTENCIA PUBLICA</t>
  </si>
  <si>
    <t>INES AIDA</t>
  </si>
  <si>
    <t xml:space="preserve"> NANCI YESENIA </t>
  </si>
  <si>
    <t>SARA LUZ</t>
  </si>
  <si>
    <t>MEDINA</t>
  </si>
  <si>
    <t>SEVERIANO</t>
  </si>
  <si>
    <t>PATRICIA</t>
  </si>
  <si>
    <t>ENCARNACION</t>
  </si>
  <si>
    <t>RODRIGO</t>
  </si>
  <si>
    <t>VILLA</t>
  </si>
  <si>
    <t xml:space="preserve">HERMINIA </t>
  </si>
  <si>
    <t xml:space="preserve">SANCHEZ </t>
  </si>
  <si>
    <t>MARIA VICTORIA</t>
  </si>
  <si>
    <t>DE LA CRUZ</t>
  </si>
  <si>
    <t>CASIMIRO</t>
  </si>
  <si>
    <t>DIRECCION DE CATASTRO</t>
  </si>
  <si>
    <t xml:space="preserve"> HUGO </t>
  </si>
  <si>
    <t>JOSE DE JESUS MIGUEL</t>
  </si>
  <si>
    <t>JUAREZ</t>
  </si>
  <si>
    <t xml:space="preserve"> SERGIO </t>
  </si>
  <si>
    <t>ALFREDO NABOR</t>
  </si>
  <si>
    <t>ALCANTARA</t>
  </si>
  <si>
    <t>KAREN ELIZABETH</t>
  </si>
  <si>
    <t>HUERTA</t>
  </si>
  <si>
    <t>ROZALES</t>
  </si>
  <si>
    <t xml:space="preserve"> ISIDRO UBALDO </t>
  </si>
  <si>
    <t>ELEANA</t>
  </si>
  <si>
    <t>SIMON</t>
  </si>
  <si>
    <t>ALICIA</t>
  </si>
  <si>
    <t>VIRGILIO</t>
  </si>
  <si>
    <t>MEZA</t>
  </si>
  <si>
    <t>DIRECCION DE OBRAS PUBLICAS</t>
  </si>
  <si>
    <t xml:space="preserve"> DANIEL </t>
  </si>
  <si>
    <t>ROMERO</t>
  </si>
  <si>
    <t>AMERICA AMALIA</t>
  </si>
  <si>
    <t>MAHE</t>
  </si>
  <si>
    <t>ALVAREZ</t>
  </si>
  <si>
    <t xml:space="preserve">LUISA </t>
  </si>
  <si>
    <t>AQUINO</t>
  </si>
  <si>
    <t>DIRECCION DEL INSTITUTO MUNICIPAL DE LA MUJER</t>
  </si>
  <si>
    <t xml:space="preserve"> IRENE </t>
  </si>
  <si>
    <t>ENRIQUEZ</t>
  </si>
  <si>
    <t xml:space="preserve"> MAYRA LORENA </t>
  </si>
  <si>
    <t>OJEDA</t>
  </si>
  <si>
    <t>CABAL</t>
  </si>
  <si>
    <t>DIRECCION DE PLANEACION URBANA Y DESARROLLO MUNICIPAL</t>
  </si>
  <si>
    <t xml:space="preserve"> FERNANDO </t>
  </si>
  <si>
    <t>JUAN DANIEL</t>
  </si>
  <si>
    <t xml:space="preserve"> LOURDES </t>
  </si>
  <si>
    <t xml:space="preserve"> JOANA MICHEL </t>
  </si>
  <si>
    <t>MIRON</t>
  </si>
  <si>
    <t>SALVADOR</t>
  </si>
  <si>
    <t xml:space="preserve"> JOSELINE </t>
  </si>
  <si>
    <t>EDUARDO</t>
  </si>
  <si>
    <t>FRANCISCO</t>
  </si>
  <si>
    <t xml:space="preserve">CINTHYA CITLALI </t>
  </si>
  <si>
    <t>CADENA</t>
  </si>
  <si>
    <t>BORGES</t>
  </si>
  <si>
    <t>MARCO ANTONIO</t>
  </si>
  <si>
    <t xml:space="preserve">GARCIA </t>
  </si>
  <si>
    <t xml:space="preserve"> ESMERALDA FELICITAS </t>
  </si>
  <si>
    <t xml:space="preserve"> DIRECCION DE PROTECCION CIVIL</t>
  </si>
  <si>
    <t xml:space="preserve"> OSCAR FACUNDO </t>
  </si>
  <si>
    <t>RODRIGUEZ</t>
  </si>
  <si>
    <t xml:space="preserve"> FELIPE HUMBERTO </t>
  </si>
  <si>
    <t xml:space="preserve">FRANCISCO ENRIQUE </t>
  </si>
  <si>
    <t>ALVARADO</t>
  </si>
  <si>
    <t>REGISTRO CIVIL</t>
  </si>
  <si>
    <t>PEDRO NICOLAS</t>
  </si>
  <si>
    <t xml:space="preserve"> VALENTIN EVERARDO </t>
  </si>
  <si>
    <t xml:space="preserve"> OMAR </t>
  </si>
  <si>
    <t xml:space="preserve"> LEONILA GUADALUPE </t>
  </si>
  <si>
    <t>TRANSPARENCIA MUNICIPAL</t>
  </si>
  <si>
    <t>ESTELA</t>
  </si>
  <si>
    <t>ABUNDIO</t>
  </si>
  <si>
    <t xml:space="preserve"> JUAN JOSE </t>
  </si>
  <si>
    <t>GOMEZ</t>
  </si>
  <si>
    <t>AVILA</t>
  </si>
  <si>
    <t>DE JESUS</t>
  </si>
  <si>
    <t>GERARDO</t>
  </si>
  <si>
    <t>LIMA</t>
  </si>
  <si>
    <t>SISTEMA DIF MUNICIPAL Y UBR</t>
  </si>
  <si>
    <t>SANDOVAL</t>
  </si>
  <si>
    <t xml:space="preserve"> ROBERTO PABLO </t>
  </si>
  <si>
    <t xml:space="preserve"> VICENTE </t>
  </si>
  <si>
    <t xml:space="preserve">TRINIDAD </t>
  </si>
  <si>
    <t xml:space="preserve"> AVELINA ANDREA </t>
  </si>
  <si>
    <t>MARIA CATALINA</t>
  </si>
  <si>
    <t xml:space="preserve"> NAYELI  </t>
  </si>
  <si>
    <t xml:space="preserve"> BRENDA </t>
  </si>
  <si>
    <t xml:space="preserve"> MARIEL YAZMIN </t>
  </si>
  <si>
    <t xml:space="preserve"> EMELIA ROSARIO </t>
  </si>
  <si>
    <t xml:space="preserve"> ISABEL </t>
  </si>
  <si>
    <t xml:space="preserve"> REYNA ITZEL </t>
  </si>
  <si>
    <t xml:space="preserve"> JAZMIN BERENICE </t>
  </si>
  <si>
    <t xml:space="preserve"> LORENA </t>
  </si>
  <si>
    <t>CEVADA</t>
  </si>
  <si>
    <t xml:space="preserve"> MODESTO EMANUEL </t>
  </si>
  <si>
    <t xml:space="preserve"> REBECA JHOSSELYNN </t>
  </si>
  <si>
    <t xml:space="preserve"> MARIA DEL ROSARIO </t>
  </si>
  <si>
    <t xml:space="preserve"> ARTURO </t>
  </si>
  <si>
    <t>BARRANCO</t>
  </si>
  <si>
    <t>KAREN ANDREA</t>
  </si>
  <si>
    <t>ROCIO ADRIANA</t>
  </si>
  <si>
    <t>BERISTAIN</t>
  </si>
  <si>
    <t>TOTAL NOMINA</t>
  </si>
  <si>
    <t>MIGUEL ANGEL</t>
  </si>
  <si>
    <t>VERGARA</t>
  </si>
  <si>
    <t>MARTIRADONI</t>
  </si>
  <si>
    <t>TREJO</t>
  </si>
  <si>
    <t xml:space="preserve">MOISES </t>
  </si>
  <si>
    <t>MENDEZ</t>
  </si>
  <si>
    <t>LUZ MARIA</t>
  </si>
  <si>
    <t>JOSE ANTONIO</t>
  </si>
  <si>
    <t>SANTAMARIA</t>
  </si>
  <si>
    <t>ANGELICA</t>
  </si>
  <si>
    <t>MERINO</t>
  </si>
  <si>
    <t>GUZMAN</t>
  </si>
  <si>
    <t xml:space="preserve">ENRIQUE  COREANO </t>
  </si>
  <si>
    <t>MARIA DE LA LUZ</t>
  </si>
  <si>
    <t>CERQUEDA</t>
  </si>
  <si>
    <t>GUTIERREZ</t>
  </si>
  <si>
    <t>MARCELINO GODOFREDO</t>
  </si>
  <si>
    <t>JOCELYN</t>
  </si>
  <si>
    <t>CARMEN</t>
  </si>
  <si>
    <t>SUBSIDIO AL EMPLEO</t>
  </si>
  <si>
    <t>DE RITA</t>
  </si>
  <si>
    <t>MARIA GABRIELA</t>
  </si>
  <si>
    <t>CLEOTILDE</t>
  </si>
  <si>
    <t>PALACIOS</t>
  </si>
  <si>
    <t>GUADALUPE</t>
  </si>
  <si>
    <t>VERA</t>
  </si>
  <si>
    <t>VICTOR FRANCISCO</t>
  </si>
  <si>
    <t>ISMAEL ESTEBAN</t>
  </si>
  <si>
    <t>NORMA LILIANA</t>
  </si>
  <si>
    <t xml:space="preserve">DE JESUS </t>
  </si>
  <si>
    <t>ANA GABRIELA</t>
  </si>
  <si>
    <t>GONZALO</t>
  </si>
  <si>
    <t>DE ROSAS</t>
  </si>
  <si>
    <t>SEGURIDAD PUBLICA</t>
  </si>
  <si>
    <t xml:space="preserve">JOEL OSCAR </t>
  </si>
  <si>
    <t>ISIDORO</t>
  </si>
  <si>
    <t xml:space="preserve"> BENJAMIN NOE </t>
  </si>
  <si>
    <t>AGUSTIN</t>
  </si>
  <si>
    <t>BENITEZ</t>
  </si>
  <si>
    <t>FABIOLA</t>
  </si>
  <si>
    <t>ESPINDOLA</t>
  </si>
  <si>
    <t>MACHORRO</t>
  </si>
  <si>
    <t>VICTOR MARCELO</t>
  </si>
  <si>
    <t>GIOVANNY</t>
  </si>
  <si>
    <t>ROSENDO</t>
  </si>
  <si>
    <t>VIDAL</t>
  </si>
  <si>
    <t>ATZIN</t>
  </si>
  <si>
    <t>ESTEFANIA</t>
  </si>
  <si>
    <t>COLMENARES</t>
  </si>
  <si>
    <t>DURAN</t>
  </si>
  <si>
    <t>JORGE</t>
  </si>
  <si>
    <t>JENNIFER</t>
  </si>
  <si>
    <t>MAYRA LUISA</t>
  </si>
  <si>
    <t>MICHAEL CONCEPCION</t>
  </si>
  <si>
    <t xml:space="preserve">DIEGO IVAN </t>
  </si>
  <si>
    <t>AIDANO ALVARO</t>
  </si>
  <si>
    <t>GUSTAVO FERNANDO</t>
  </si>
  <si>
    <t>LÓPEZ</t>
  </si>
  <si>
    <t>ITZEL</t>
  </si>
  <si>
    <t>JOSE MANUEL</t>
  </si>
  <si>
    <t>ZAIRA YARELI</t>
  </si>
  <si>
    <t>MERCHANT</t>
  </si>
  <si>
    <t>ANAHI LAURA</t>
  </si>
  <si>
    <t>ARCADIO</t>
  </si>
  <si>
    <t>TREVERA</t>
  </si>
  <si>
    <t>ARMANDO</t>
  </si>
  <si>
    <t>GARCÍA</t>
  </si>
  <si>
    <t>CELIA</t>
  </si>
  <si>
    <t>JOSE</t>
  </si>
  <si>
    <t>DAMIAN</t>
  </si>
  <si>
    <t>ENRIQUE</t>
  </si>
  <si>
    <t>JIOVANHA ANAHY</t>
  </si>
  <si>
    <t>ABUNDEZ</t>
  </si>
  <si>
    <t>JOANI</t>
  </si>
  <si>
    <t>JOSE ALBERTO</t>
  </si>
  <si>
    <t xml:space="preserve">JOSE LUIS </t>
  </si>
  <si>
    <t>MINERVA SAYURI</t>
  </si>
  <si>
    <t>NOLASCO</t>
  </si>
  <si>
    <t>MIRSHA LUIS</t>
  </si>
  <si>
    <t>ROBERTO CARLOS</t>
  </si>
  <si>
    <t>ULISES</t>
  </si>
  <si>
    <t>OCHOA</t>
  </si>
  <si>
    <t>ARREOLA</t>
  </si>
  <si>
    <t>FORTINO</t>
  </si>
  <si>
    <t>BORJES</t>
  </si>
  <si>
    <t>DANIELA</t>
  </si>
  <si>
    <t>ERICK</t>
  </si>
  <si>
    <t>PESE890214HPLRLR01</t>
  </si>
  <si>
    <t>PESE890214665</t>
  </si>
  <si>
    <t>LORENZO</t>
  </si>
  <si>
    <t>LOMA980302HMCRRN01</t>
  </si>
  <si>
    <t>LOMA980302S63</t>
  </si>
  <si>
    <t>6500</t>
  </si>
  <si>
    <t>SONIA AQUILINA</t>
  </si>
  <si>
    <t xml:space="preserve">ADRIANA </t>
  </si>
  <si>
    <t>MONTERO</t>
  </si>
  <si>
    <t>MARTHA LUCILA</t>
  </si>
  <si>
    <t xml:space="preserve">MIRON </t>
  </si>
  <si>
    <t>CRISTOBALINA</t>
  </si>
  <si>
    <t>MARIA DE JESUS</t>
  </si>
  <si>
    <t>ESPERANZA LORENA</t>
  </si>
  <si>
    <t>MARIA DE LOS ANGELES</t>
  </si>
  <si>
    <t>GORDILLO</t>
  </si>
  <si>
    <t>MAGDALENA INOCENCIA</t>
  </si>
  <si>
    <t>IGNACIA EVANGELINA</t>
  </si>
  <si>
    <t>GENARO PASCUAL</t>
  </si>
  <si>
    <t xml:space="preserve">JESUS ERICK </t>
  </si>
  <si>
    <t>JOSUE SILVANO</t>
  </si>
  <si>
    <t>ANGEL</t>
  </si>
  <si>
    <t>MACUIXTLE</t>
  </si>
  <si>
    <t>OSCAR ALAN</t>
  </si>
  <si>
    <t>NAVARRO</t>
  </si>
  <si>
    <t>EVARISTO</t>
  </si>
  <si>
    <t>CANO</t>
  </si>
  <si>
    <t>CARMONA</t>
  </si>
  <si>
    <t>FRANCISCO JAVIER</t>
  </si>
  <si>
    <t>CERON</t>
  </si>
  <si>
    <t>JAIME JOSE</t>
  </si>
  <si>
    <t>JUAN PABLO</t>
  </si>
  <si>
    <t xml:space="preserve">CARLOS TOMAS </t>
  </si>
  <si>
    <t>FERNANDEZ</t>
  </si>
  <si>
    <t xml:space="preserve">ERICK </t>
  </si>
  <si>
    <t>CANCINO</t>
  </si>
  <si>
    <t xml:space="preserve">ANAYELI </t>
  </si>
  <si>
    <t>LOZANO</t>
  </si>
  <si>
    <t>SEBASTIANA VICTORIA</t>
  </si>
  <si>
    <t xml:space="preserve">BRENDA </t>
  </si>
  <si>
    <t>NEFTALI</t>
  </si>
  <si>
    <t>ZEPEDA</t>
  </si>
  <si>
    <t>ALVARO AGUSTIN</t>
  </si>
  <si>
    <t>MANUEL</t>
  </si>
  <si>
    <t>ADALBERTO</t>
  </si>
  <si>
    <t>MEJIA</t>
  </si>
  <si>
    <t>VELAZQUEZ</t>
  </si>
  <si>
    <t>ANDRES MIGUEL</t>
  </si>
  <si>
    <t>MARIA JOSE</t>
  </si>
  <si>
    <t>AMADO</t>
  </si>
  <si>
    <t>JOSE TRINIDAD</t>
  </si>
  <si>
    <t>VALLEJO</t>
  </si>
  <si>
    <t>RAMOS</t>
  </si>
  <si>
    <t>PAULA FABIOLA</t>
  </si>
  <si>
    <t>ESQUIVEL</t>
  </si>
  <si>
    <t>DIAZ</t>
  </si>
  <si>
    <t>CONSUELO</t>
  </si>
  <si>
    <t>PEDRO GUSTAVO</t>
  </si>
  <si>
    <t xml:space="preserve">DIAZ </t>
  </si>
  <si>
    <t>BARRALES</t>
  </si>
  <si>
    <t>DIEGO JOEL</t>
  </si>
  <si>
    <t>ANCELMO BERNARDO</t>
  </si>
  <si>
    <t>MARIA EMMA</t>
  </si>
  <si>
    <t>AMADA VERONICA</t>
  </si>
  <si>
    <t>MARIELA KAREN</t>
  </si>
  <si>
    <t xml:space="preserve">LEZAMA </t>
  </si>
  <si>
    <t>PEDRO</t>
  </si>
  <si>
    <t>REYNA NOHEMI</t>
  </si>
  <si>
    <t>JESÚS</t>
  </si>
  <si>
    <t>VICENTE</t>
  </si>
  <si>
    <t>JOSE ELEZAR</t>
  </si>
  <si>
    <t xml:space="preserve">ROSAS </t>
  </si>
  <si>
    <t>LAURA ESTEFANIA</t>
  </si>
  <si>
    <t>ROSA MARIA</t>
  </si>
  <si>
    <t>ALBERTO PONCIANO</t>
  </si>
  <si>
    <t xml:space="preserve">DE LA CRUZ </t>
  </si>
  <si>
    <t>SILVIA ANDREA</t>
  </si>
  <si>
    <t>ROJAS</t>
  </si>
  <si>
    <t>LIDIA</t>
  </si>
  <si>
    <t>JUAN YONATAN</t>
  </si>
  <si>
    <t>JOSE JONATAN</t>
  </si>
  <si>
    <t>MARCELINO</t>
  </si>
  <si>
    <t>MARITZA</t>
  </si>
  <si>
    <t>BENEDICTO</t>
  </si>
  <si>
    <t>SILVIA CARMEN</t>
  </si>
  <si>
    <t>JULIO CESAR</t>
  </si>
  <si>
    <t>BRENDA XIMENA</t>
  </si>
  <si>
    <t>ROCIO</t>
  </si>
  <si>
    <t>JOSE GERMAN</t>
  </si>
  <si>
    <t>4500</t>
  </si>
  <si>
    <t>4000</t>
  </si>
  <si>
    <t>RFC MPB8501013S1</t>
  </si>
  <si>
    <t>LUIS ANGEL</t>
  </si>
  <si>
    <t>FRANCO</t>
  </si>
  <si>
    <t>DE ITA</t>
  </si>
  <si>
    <t>BAJA</t>
  </si>
  <si>
    <t>5000</t>
  </si>
  <si>
    <t>3500</t>
  </si>
  <si>
    <t>8000</t>
  </si>
  <si>
    <t>DEL 16 AL 30 DE ABRIL DE 2022</t>
  </si>
  <si>
    <t>VICTOR ALFONSO</t>
  </si>
  <si>
    <t>PINA</t>
  </si>
  <si>
    <t>JOSEPH ANTHONY</t>
  </si>
  <si>
    <t>SAMARA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</si>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</sst>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6"/>
      <color theme="1"/>
      <name val="Courier New"/>
      <family val="3"/>
    </font>
    <font>
      <sz val="16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Arial "/>
    </font>
    <font>
      <b/>
      <sz val="11"/>
      <name val="Arial "/>
    </font>
    <font>
      <sz val="11"/>
      <name val="Arial 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uriel"/>
    </font>
    <font>
      <b/>
      <sz val="11"/>
      <color rgb="FF3F3F3F"/>
      <name val="Arial"/>
      <family val="2"/>
    </font>
    <font>
      <sz val="11"/>
      <color rgb="FF3F3F3F"/>
      <name val="Arial"/>
      <family val="2"/>
    </font>
    <font>
      <sz val="11"/>
      <name val="Curiel"/>
    </font>
    <font>
      <b/>
      <sz val="11"/>
      <name val="Courier New"/>
      <family val="3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8" borderId="6" applyNumberFormat="0" applyAlignment="0" applyProtection="0"/>
  </cellStyleXfs>
  <cellXfs count="107">
    <xf numFmtId="0" fontId="0" fillId="0" borderId="0" xfId="0"/>
    <xf numFmtId="0" fontId="4" fillId="0" borderId="6" xfId="3" applyFont="1" applyFill="1"/>
    <xf numFmtId="4" fontId="4" fillId="0" borderId="6" xfId="3" applyNumberFormat="1" applyFont="1" applyFill="1"/>
    <xf numFmtId="0" fontId="7" fillId="0" borderId="0" xfId="0" applyFont="1" applyAlignment="1">
      <alignment horizontal="left" vertical="center"/>
    </xf>
    <xf numFmtId="43" fontId="7" fillId="0" borderId="0" xfId="1" applyFont="1" applyFill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3" fontId="7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1" applyNumberFormat="1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/>
    </xf>
    <xf numFmtId="0" fontId="10" fillId="0" borderId="2" xfId="2" applyFont="1" applyBorder="1" applyAlignment="1" applyProtection="1">
      <alignment horizontal="left" vertical="center" wrapText="1"/>
      <protection locked="0"/>
    </xf>
    <xf numFmtId="43" fontId="10" fillId="0" borderId="2" xfId="1" applyFont="1" applyFill="1" applyBorder="1" applyAlignment="1" applyProtection="1">
      <alignment horizontal="left" vertical="center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43" fontId="7" fillId="0" borderId="0" xfId="1" applyFont="1" applyFill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14" fontId="7" fillId="0" borderId="2" xfId="0" applyNumberFormat="1" applyFont="1" applyBorder="1" applyAlignment="1">
      <alignment horizontal="left" vertical="center"/>
    </xf>
    <xf numFmtId="0" fontId="7" fillId="2" borderId="0" xfId="2" applyFont="1" applyFill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10" fillId="6" borderId="3" xfId="0" applyNumberFormat="1" applyFont="1" applyFill="1" applyBorder="1" applyAlignment="1">
      <alignment horizontal="left" vertical="center"/>
    </xf>
    <xf numFmtId="43" fontId="10" fillId="6" borderId="3" xfId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left" vertical="center"/>
    </xf>
    <xf numFmtId="43" fontId="10" fillId="0" borderId="0" xfId="1" applyFont="1" applyFill="1" applyBorder="1" applyAlignment="1">
      <alignment horizontal="left" vertical="center"/>
    </xf>
    <xf numFmtId="49" fontId="9" fillId="5" borderId="0" xfId="0" applyNumberFormat="1" applyFont="1" applyFill="1" applyAlignment="1">
      <alignment horizontal="left" vertical="center"/>
    </xf>
    <xf numFmtId="0" fontId="9" fillId="0" borderId="2" xfId="1" applyNumberFormat="1" applyFont="1" applyFill="1" applyBorder="1" applyAlignment="1" applyProtection="1">
      <alignment horizontal="left" vertical="center" wrapText="1"/>
      <protection locked="0"/>
    </xf>
    <xf numFmtId="0" fontId="9" fillId="0" borderId="2" xfId="1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 wrapText="1"/>
    </xf>
    <xf numFmtId="43" fontId="14" fillId="0" borderId="2" xfId="1" applyFont="1" applyFill="1" applyBorder="1" applyAlignment="1">
      <alignment horizontal="left" vertical="center"/>
    </xf>
    <xf numFmtId="0" fontId="9" fillId="0" borderId="2" xfId="2" applyFont="1" applyBorder="1" applyAlignment="1" applyProtection="1">
      <alignment horizontal="left" vertical="center" wrapText="1"/>
      <protection locked="0"/>
    </xf>
    <xf numFmtId="43" fontId="9" fillId="0" borderId="2" xfId="1" applyFont="1" applyFill="1" applyBorder="1" applyAlignment="1" applyProtection="1">
      <alignment horizontal="left" vertical="center" wrapText="1"/>
      <protection locked="0"/>
    </xf>
    <xf numFmtId="43" fontId="13" fillId="0" borderId="2" xfId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15" fillId="0" borderId="2" xfId="1" applyFont="1" applyFill="1" applyBorder="1" applyAlignment="1" applyProtection="1">
      <alignment horizontal="left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2" fontId="7" fillId="0" borderId="0" xfId="1" applyNumberFormat="1" applyFont="1" applyFill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6" fillId="0" borderId="2" xfId="2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6" xfId="3" applyFont="1" applyFill="1"/>
    <xf numFmtId="0" fontId="18" fillId="0" borderId="6" xfId="3" applyFont="1" applyFill="1"/>
    <xf numFmtId="4" fontId="18" fillId="0" borderId="6" xfId="3" applyNumberFormat="1" applyFont="1" applyFill="1"/>
    <xf numFmtId="4" fontId="17" fillId="0" borderId="6" xfId="3" applyNumberFormat="1" applyFont="1" applyFill="1"/>
    <xf numFmtId="0" fontId="15" fillId="0" borderId="0" xfId="0" applyFont="1"/>
    <xf numFmtId="0" fontId="13" fillId="4" borderId="2" xfId="0" applyFont="1" applyFill="1" applyBorder="1" applyAlignment="1">
      <alignment horizontal="left" vertical="center" wrapText="1"/>
    </xf>
    <xf numFmtId="49" fontId="9" fillId="4" borderId="0" xfId="2" applyNumberFormat="1" applyFont="1" applyFill="1" applyAlignment="1" applyProtection="1">
      <alignment horizontal="left" vertical="center" wrapText="1"/>
      <protection locked="0"/>
    </xf>
    <xf numFmtId="43" fontId="9" fillId="0" borderId="0" xfId="1" applyFont="1" applyFill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49" fontId="9" fillId="4" borderId="0" xfId="0" applyNumberFormat="1" applyFont="1" applyFill="1" applyAlignment="1">
      <alignment horizontal="left" vertical="center"/>
    </xf>
    <xf numFmtId="0" fontId="9" fillId="0" borderId="0" xfId="0" applyFont="1"/>
    <xf numFmtId="43" fontId="9" fillId="0" borderId="0" xfId="1" applyFont="1" applyAlignment="1">
      <alignment horizontal="left" vertical="center"/>
    </xf>
    <xf numFmtId="43" fontId="10" fillId="6" borderId="4" xfId="0" applyNumberFormat="1" applyFont="1" applyFill="1" applyBorder="1" applyAlignment="1">
      <alignment horizontal="left" vertical="center"/>
    </xf>
    <xf numFmtId="43" fontId="10" fillId="6" borderId="4" xfId="1" applyFont="1" applyFill="1" applyBorder="1" applyAlignment="1">
      <alignment horizontal="left" vertical="center"/>
    </xf>
    <xf numFmtId="49" fontId="9" fillId="9" borderId="0" xfId="0" applyNumberFormat="1" applyFont="1" applyFill="1" applyAlignment="1">
      <alignment horizontal="left" vertical="center"/>
    </xf>
    <xf numFmtId="0" fontId="13" fillId="0" borderId="2" xfId="1" applyNumberFormat="1" applyFont="1" applyFill="1" applyBorder="1" applyAlignment="1" applyProtection="1">
      <alignment horizontal="left" vertical="center"/>
      <protection locked="0"/>
    </xf>
    <xf numFmtId="49" fontId="9" fillId="9" borderId="0" xfId="0" applyNumberFormat="1" applyFont="1" applyFill="1" applyAlignment="1">
      <alignment horizontal="left" vertical="center" wrapText="1"/>
    </xf>
    <xf numFmtId="0" fontId="9" fillId="4" borderId="2" xfId="1" applyNumberFormat="1" applyFont="1" applyFill="1" applyBorder="1" applyAlignment="1" applyProtection="1">
      <alignment horizontal="left" vertical="center"/>
      <protection locked="0"/>
    </xf>
    <xf numFmtId="0" fontId="9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6" fillId="4" borderId="7" xfId="1" applyNumberFormat="1" applyFont="1" applyFill="1" applyBorder="1" applyAlignment="1" applyProtection="1">
      <alignment horizontal="left" vertical="center" wrapText="1"/>
      <protection locked="0"/>
    </xf>
    <xf numFmtId="43" fontId="19" fillId="0" borderId="2" xfId="1" applyFont="1" applyFill="1" applyBorder="1" applyAlignment="1">
      <alignment horizontal="left" vertical="center"/>
    </xf>
    <xf numFmtId="49" fontId="7" fillId="9" borderId="0" xfId="0" applyNumberFormat="1" applyFont="1" applyFill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43" fontId="9" fillId="6" borderId="3" xfId="0" applyNumberFormat="1" applyFont="1" applyFill="1" applyBorder="1" applyAlignment="1">
      <alignment horizontal="left" vertical="center"/>
    </xf>
    <xf numFmtId="43" fontId="9" fillId="6" borderId="3" xfId="1" applyFont="1" applyFill="1" applyBorder="1" applyAlignment="1">
      <alignment horizontal="left" vertical="center"/>
    </xf>
    <xf numFmtId="49" fontId="9" fillId="7" borderId="0" xfId="0" applyNumberFormat="1" applyFont="1" applyFill="1" applyAlignment="1">
      <alignment horizontal="left" vertical="center"/>
    </xf>
    <xf numFmtId="43" fontId="7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Fill="1" applyAlignment="1">
      <alignment horizontal="left" vertical="center"/>
    </xf>
    <xf numFmtId="43" fontId="6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2" fillId="10" borderId="0" xfId="0" applyNumberFormat="1" applyFont="1" applyFill="1" applyAlignment="1">
      <alignment horizontal="left" vertical="center"/>
    </xf>
    <xf numFmtId="43" fontId="2" fillId="10" borderId="0" xfId="1" applyFont="1" applyFill="1" applyAlignment="1">
      <alignment horizontal="left" vertical="center"/>
    </xf>
    <xf numFmtId="49" fontId="9" fillId="11" borderId="0" xfId="2" applyNumberFormat="1" applyFont="1" applyFill="1" applyAlignment="1" applyProtection="1">
      <alignment horizontal="left" vertical="center" wrapText="1"/>
      <protection locked="0"/>
    </xf>
    <xf numFmtId="0" fontId="13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2" xfId="2" applyFont="1" applyBorder="1" applyAlignment="1" applyProtection="1">
      <alignment horizontal="left" vertical="center" wrapText="1"/>
      <protection locked="0"/>
    </xf>
    <xf numFmtId="43" fontId="13" fillId="0" borderId="2" xfId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 vertical="center"/>
    </xf>
    <xf numFmtId="2" fontId="20" fillId="0" borderId="0" xfId="1" applyNumberFormat="1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0" fontId="14" fillId="0" borderId="6" xfId="3" applyFont="1" applyFill="1"/>
    <xf numFmtId="0" fontId="13" fillId="0" borderId="6" xfId="3" applyFont="1" applyFill="1"/>
    <xf numFmtId="4" fontId="14" fillId="0" borderId="6" xfId="3" applyNumberFormat="1" applyFont="1" applyFill="1"/>
    <xf numFmtId="4" fontId="13" fillId="0" borderId="6" xfId="3" applyNumberFormat="1" applyFont="1" applyFill="1"/>
    <xf numFmtId="0" fontId="14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 4" xfId="2" xr:uid="{00000000-0005-0000-0000-000002000000}"/>
    <cellStyle name="Salida" xfId="3" builtinId="21"/>
  </cellStyles>
  <dxfs count="0"/>
  <tableStyles count="0" defaultTableStyle="TableStyleMedium2" defaultPivotStyle="PivotStyleLight16"/>
  <colors>
    <mruColors>
      <color rgb="FFEA61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bajo%20101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Hoja2"/>
    </sheetNames>
    <sheetDataSet>
      <sheetData sheetId="0"/>
      <sheetData sheetId="1">
        <row r="198">
          <cell r="N198">
            <v>1149750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340"/>
  <sheetViews>
    <sheetView tabSelected="1" zoomScale="70" zoomScaleNormal="70" zoomScaleSheetLayoutView="40" workbookViewId="0">
      <pane ySplit="7" topLeftCell="A87" activePane="bottomLeft" state="frozen"/>
      <selection pane="bottomLeft" activeCell="B98" sqref="B98"/>
    </sheetView>
  </sheetViews>
  <sheetFormatPr baseColWidth="10" defaultColWidth="11.42578125" defaultRowHeight="17.100000000000001" customHeight="1"/>
  <cols>
    <col min="1" max="1" width="19" style="3" customWidth="1"/>
    <col min="2" max="2" width="42.140625" style="3" customWidth="1"/>
    <col min="3" max="3" width="27.42578125" style="3" customWidth="1"/>
    <col min="4" max="4" width="29.7109375" style="3" customWidth="1"/>
    <col min="5" max="5" width="7.28515625" style="3" hidden="1" customWidth="1"/>
    <col min="6" max="6" width="21.140625" style="79" customWidth="1"/>
    <col min="7" max="7" width="24.85546875" style="5" customWidth="1"/>
    <col min="8" max="9" width="18.85546875" style="5" customWidth="1"/>
    <col min="10" max="10" width="22.140625" style="4" customWidth="1"/>
    <col min="11" max="11" width="39.42578125" style="4" customWidth="1"/>
    <col min="12" max="12" width="17.85546875" style="6" customWidth="1"/>
    <col min="13" max="13" width="23.42578125" style="4" customWidth="1"/>
    <col min="14" max="14" width="19.5703125" style="3" customWidth="1"/>
    <col min="15" max="15" width="18.28515625" style="3" bestFit="1" customWidth="1"/>
    <col min="16" max="16384" width="11.42578125" style="3"/>
  </cols>
  <sheetData>
    <row r="1" spans="1:16373" s="80" customFormat="1" ht="17.10000000000000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87"/>
      <c r="M1" s="81"/>
    </row>
    <row r="2" spans="1:16373" s="80" customFormat="1" ht="17.100000000000001" customHeight="1">
      <c r="A2" s="105" t="s">
        <v>457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87"/>
      <c r="M2" s="81"/>
    </row>
    <row r="3" spans="1:16373" s="83" customFormat="1" ht="17.100000000000001" customHeight="1">
      <c r="A3" s="105" t="s">
        <v>465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87"/>
      <c r="M3" s="82"/>
      <c r="V3" s="80"/>
      <c r="W3" s="80"/>
      <c r="AM3" s="80"/>
      <c r="AN3" s="80"/>
    </row>
    <row r="4" spans="1:16373" ht="17.100000000000001" customHeight="1">
      <c r="F4" s="4"/>
    </row>
    <row r="5" spans="1:16373" s="86" customFormat="1" ht="17.100000000000001" customHeight="1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84"/>
      <c r="M5" s="85"/>
    </row>
    <row r="6" spans="1:16373" s="86" customFormat="1" ht="17.100000000000001" customHeight="1">
      <c r="A6" s="106" t="s">
        <v>465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84"/>
      <c r="M6" s="85"/>
    </row>
    <row r="7" spans="1:16373" s="13" customFormat="1" ht="48.75" customHeight="1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298</v>
      </c>
      <c r="H7" s="9" t="s">
        <v>7</v>
      </c>
      <c r="I7" s="9" t="s">
        <v>8</v>
      </c>
      <c r="J7" s="9" t="s">
        <v>9</v>
      </c>
      <c r="K7" s="10" t="s">
        <v>10</v>
      </c>
      <c r="L7" s="11"/>
      <c r="M7" s="12"/>
      <c r="V7" s="14"/>
      <c r="W7" s="14"/>
      <c r="AM7" s="14"/>
      <c r="AN7" s="14"/>
    </row>
    <row r="8" spans="1:16373" s="8" customFormat="1" ht="17.100000000000001" customHeight="1">
      <c r="A8" s="104" t="s">
        <v>11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5"/>
      <c r="M8" s="7"/>
    </row>
    <row r="9" spans="1:16373" ht="17.100000000000001" customHeight="1">
      <c r="A9" s="16">
        <v>1</v>
      </c>
      <c r="B9" s="17" t="s">
        <v>12</v>
      </c>
      <c r="C9" s="17" t="s">
        <v>13</v>
      </c>
      <c r="D9" s="17" t="s">
        <v>14</v>
      </c>
      <c r="E9" s="18">
        <v>1</v>
      </c>
      <c r="F9" s="19">
        <v>21630.18</v>
      </c>
      <c r="G9" s="20"/>
      <c r="H9" s="20"/>
      <c r="I9" s="20"/>
      <c r="J9" s="21">
        <v>4130.18</v>
      </c>
      <c r="K9" s="21">
        <f t="shared" ref="K9:K18" si="0">+F9+G9+H9-I9-J9</f>
        <v>17500</v>
      </c>
      <c r="L9" s="22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</row>
    <row r="10" spans="1:16373" ht="17.100000000000001" customHeight="1">
      <c r="A10" s="16">
        <v>2</v>
      </c>
      <c r="B10" s="17" t="s">
        <v>15</v>
      </c>
      <c r="C10" s="17" t="s">
        <v>16</v>
      </c>
      <c r="D10" s="17" t="s">
        <v>17</v>
      </c>
      <c r="E10" s="18">
        <v>3</v>
      </c>
      <c r="F10" s="19">
        <v>18307.02</v>
      </c>
      <c r="G10" s="20"/>
      <c r="H10" s="20"/>
      <c r="I10" s="25"/>
      <c r="J10" s="21">
        <v>3307.02</v>
      </c>
      <c r="K10" s="21">
        <f t="shared" si="0"/>
        <v>15000</v>
      </c>
      <c r="L10" s="22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</row>
    <row r="11" spans="1:16373" ht="17.100000000000001" customHeight="1">
      <c r="A11" s="16">
        <v>3</v>
      </c>
      <c r="B11" s="17" t="s">
        <v>18</v>
      </c>
      <c r="C11" s="17" t="s">
        <v>19</v>
      </c>
      <c r="D11" s="17" t="s">
        <v>20</v>
      </c>
      <c r="E11" s="18">
        <v>4</v>
      </c>
      <c r="F11" s="19">
        <v>18307.02</v>
      </c>
      <c r="G11" s="20"/>
      <c r="H11" s="20"/>
      <c r="I11" s="27"/>
      <c r="J11" s="21">
        <v>3307.02</v>
      </c>
      <c r="K11" s="21">
        <f t="shared" si="0"/>
        <v>15000</v>
      </c>
      <c r="L11" s="22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</row>
    <row r="12" spans="1:16373" ht="17.100000000000001" customHeight="1">
      <c r="A12" s="16">
        <v>4</v>
      </c>
      <c r="B12" s="17" t="s">
        <v>21</v>
      </c>
      <c r="C12" s="17" t="s">
        <v>22</v>
      </c>
      <c r="D12" s="17" t="s">
        <v>23</v>
      </c>
      <c r="E12" s="18">
        <v>5</v>
      </c>
      <c r="F12" s="19">
        <v>18307.02</v>
      </c>
      <c r="G12" s="20"/>
      <c r="H12" s="20"/>
      <c r="I12" s="25"/>
      <c r="J12" s="21">
        <v>3307.02</v>
      </c>
      <c r="K12" s="21">
        <f t="shared" si="0"/>
        <v>15000</v>
      </c>
      <c r="L12" s="22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</row>
    <row r="13" spans="1:16373" ht="17.100000000000001" customHeight="1">
      <c r="A13" s="16">
        <v>5</v>
      </c>
      <c r="B13" s="17" t="s">
        <v>24</v>
      </c>
      <c r="C13" s="17" t="s">
        <v>25</v>
      </c>
      <c r="D13" s="17" t="s">
        <v>26</v>
      </c>
      <c r="E13" s="18">
        <v>6</v>
      </c>
      <c r="F13" s="19">
        <v>18307.02</v>
      </c>
      <c r="G13" s="20"/>
      <c r="H13" s="20"/>
      <c r="I13" s="20"/>
      <c r="J13" s="21">
        <v>3307.02</v>
      </c>
      <c r="K13" s="21">
        <f t="shared" si="0"/>
        <v>15000</v>
      </c>
      <c r="L13" s="22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</row>
    <row r="14" spans="1:16373" ht="17.100000000000001" customHeight="1">
      <c r="A14" s="16">
        <v>6</v>
      </c>
      <c r="B14" s="17" t="s">
        <v>27</v>
      </c>
      <c r="C14" s="17" t="s">
        <v>28</v>
      </c>
      <c r="D14" s="17" t="s">
        <v>29</v>
      </c>
      <c r="E14" s="18">
        <v>7</v>
      </c>
      <c r="F14" s="19">
        <v>18307.02</v>
      </c>
      <c r="G14" s="20"/>
      <c r="H14" s="20"/>
      <c r="I14" s="25"/>
      <c r="J14" s="21">
        <v>3307.02</v>
      </c>
      <c r="K14" s="21">
        <f t="shared" si="0"/>
        <v>15000</v>
      </c>
      <c r="L14" s="22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</row>
    <row r="15" spans="1:16373" ht="17.100000000000001" customHeight="1">
      <c r="A15" s="16">
        <v>7</v>
      </c>
      <c r="B15" s="17" t="s">
        <v>30</v>
      </c>
      <c r="C15" s="17" t="s">
        <v>31</v>
      </c>
      <c r="D15" s="17" t="s">
        <v>32</v>
      </c>
      <c r="E15" s="18">
        <v>8</v>
      </c>
      <c r="F15" s="19">
        <v>18307.02</v>
      </c>
      <c r="G15" s="20"/>
      <c r="H15" s="20"/>
      <c r="I15" s="25"/>
      <c r="J15" s="21">
        <v>3307.02</v>
      </c>
      <c r="K15" s="21">
        <f t="shared" si="0"/>
        <v>15000</v>
      </c>
      <c r="L15" s="22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</row>
    <row r="16" spans="1:16373" ht="17.100000000000001" customHeight="1">
      <c r="A16" s="16">
        <v>8</v>
      </c>
      <c r="B16" s="17" t="s">
        <v>33</v>
      </c>
      <c r="C16" s="17" t="s">
        <v>26</v>
      </c>
      <c r="D16" s="17" t="s">
        <v>34</v>
      </c>
      <c r="E16" s="18">
        <v>9</v>
      </c>
      <c r="F16" s="19">
        <v>18307.02</v>
      </c>
      <c r="G16" s="20"/>
      <c r="H16" s="20"/>
      <c r="I16" s="25"/>
      <c r="J16" s="21">
        <v>3307.02</v>
      </c>
      <c r="K16" s="21">
        <f t="shared" si="0"/>
        <v>15000</v>
      </c>
      <c r="L16" s="22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</row>
    <row r="17" spans="1:16369" ht="17.100000000000001" customHeight="1">
      <c r="A17" s="16">
        <v>9</v>
      </c>
      <c r="B17" s="17" t="s">
        <v>35</v>
      </c>
      <c r="C17" s="17" t="s">
        <v>36</v>
      </c>
      <c r="D17" s="17" t="s">
        <v>37</v>
      </c>
      <c r="E17" s="18">
        <v>11</v>
      </c>
      <c r="F17" s="19">
        <v>18307.02</v>
      </c>
      <c r="G17" s="20"/>
      <c r="H17" s="20"/>
      <c r="I17" s="20"/>
      <c r="J17" s="21">
        <v>3307.02</v>
      </c>
      <c r="K17" s="21">
        <f t="shared" si="0"/>
        <v>15000</v>
      </c>
      <c r="L17" s="22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</row>
    <row r="18" spans="1:16369" ht="17.100000000000001" customHeight="1">
      <c r="A18" s="16">
        <v>10</v>
      </c>
      <c r="B18" s="17" t="s">
        <v>38</v>
      </c>
      <c r="C18" s="17" t="s">
        <v>39</v>
      </c>
      <c r="D18" s="17" t="s">
        <v>29</v>
      </c>
      <c r="E18" s="18">
        <v>10</v>
      </c>
      <c r="F18" s="19">
        <v>18307.02</v>
      </c>
      <c r="G18" s="20"/>
      <c r="H18" s="20"/>
      <c r="I18" s="20"/>
      <c r="J18" s="21">
        <v>3307.02</v>
      </c>
      <c r="K18" s="21">
        <f t="shared" si="0"/>
        <v>15000</v>
      </c>
      <c r="L18" s="22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</row>
    <row r="19" spans="1:16369" ht="17.100000000000001" customHeight="1" thickBot="1">
      <c r="A19" s="28"/>
      <c r="B19" s="28"/>
      <c r="C19" s="28"/>
      <c r="D19" s="28"/>
      <c r="E19" s="28"/>
      <c r="F19" s="29">
        <f t="shared" ref="F19:J19" si="1">SUM(F9:F18)</f>
        <v>186393.36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33893.360000000001</v>
      </c>
      <c r="K19" s="30">
        <f>SUM(K9:K18)</f>
        <v>152500</v>
      </c>
      <c r="L19" s="31"/>
    </row>
    <row r="20" spans="1:16369" ht="17.100000000000001" customHeight="1" thickTop="1">
      <c r="A20" s="28"/>
      <c r="B20" s="28"/>
      <c r="C20" s="28"/>
      <c r="D20" s="28"/>
      <c r="E20" s="28"/>
      <c r="F20" s="32"/>
      <c r="G20" s="32"/>
      <c r="H20" s="32"/>
      <c r="I20" s="32"/>
      <c r="J20" s="32"/>
      <c r="K20" s="33"/>
      <c r="L20" s="31"/>
    </row>
    <row r="21" spans="1:16369" ht="17.100000000000001" customHeight="1">
      <c r="A21" s="103" t="s">
        <v>40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34"/>
    </row>
    <row r="22" spans="1:16369" ht="17.100000000000001" customHeight="1">
      <c r="A22" s="35">
        <v>11</v>
      </c>
      <c r="B22" s="36" t="s">
        <v>41</v>
      </c>
      <c r="C22" s="36" t="s">
        <v>42</v>
      </c>
      <c r="D22" s="36" t="s">
        <v>43</v>
      </c>
      <c r="E22" s="37">
        <v>67</v>
      </c>
      <c r="F22" s="38">
        <v>7361.35</v>
      </c>
      <c r="G22" s="39"/>
      <c r="H22" s="39">
        <v>866.67</v>
      </c>
      <c r="I22" s="39"/>
      <c r="J22" s="40">
        <v>861.35</v>
      </c>
      <c r="K22" s="41">
        <f>F22+G22+H22-I22-J22</f>
        <v>7366.67</v>
      </c>
      <c r="L22" s="42" t="s">
        <v>371</v>
      </c>
    </row>
    <row r="23" spans="1:16369" ht="17.100000000000001" customHeight="1" thickBot="1">
      <c r="A23" s="43"/>
      <c r="B23" s="43"/>
      <c r="C23" s="43"/>
      <c r="D23" s="43"/>
      <c r="E23" s="43"/>
      <c r="F23" s="29">
        <f t="shared" ref="F23:K23" si="2">SUM(F22:F22)</f>
        <v>7361.35</v>
      </c>
      <c r="G23" s="29">
        <f t="shared" si="2"/>
        <v>0</v>
      </c>
      <c r="H23" s="29">
        <f t="shared" si="2"/>
        <v>866.67</v>
      </c>
      <c r="I23" s="29">
        <f t="shared" si="2"/>
        <v>0</v>
      </c>
      <c r="J23" s="29">
        <f t="shared" si="2"/>
        <v>861.35</v>
      </c>
      <c r="K23" s="30">
        <f t="shared" si="2"/>
        <v>7366.67</v>
      </c>
      <c r="L23" s="42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</row>
    <row r="24" spans="1:16369" ht="17.100000000000001" customHeight="1" thickTop="1">
      <c r="F24" s="4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</row>
    <row r="25" spans="1:16369" ht="17.100000000000001" customHeight="1">
      <c r="F25" s="4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</row>
    <row r="26" spans="1:16369" ht="17.100000000000001" customHeight="1">
      <c r="A26" s="103" t="s">
        <v>44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34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</row>
    <row r="27" spans="1:16369" ht="17.100000000000001" customHeight="1">
      <c r="A27" s="35">
        <v>12</v>
      </c>
      <c r="B27" s="36" t="s">
        <v>45</v>
      </c>
      <c r="C27" s="36" t="s">
        <v>46</v>
      </c>
      <c r="D27" s="36" t="s">
        <v>47</v>
      </c>
      <c r="E27" s="37">
        <v>12</v>
      </c>
      <c r="F27" s="44">
        <v>17653.259999999998</v>
      </c>
      <c r="G27" s="39"/>
      <c r="H27" s="39"/>
      <c r="I27" s="39"/>
      <c r="J27" s="40">
        <v>3153.26</v>
      </c>
      <c r="K27" s="21">
        <f t="shared" ref="K27:K40" si="3">+F27+G27+H27-I27-J27</f>
        <v>14499.999999999998</v>
      </c>
      <c r="L27" s="45"/>
      <c r="M27" s="46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</row>
    <row r="28" spans="1:16369" ht="17.100000000000001" customHeight="1">
      <c r="A28" s="35">
        <v>13</v>
      </c>
      <c r="B28" s="47" t="s">
        <v>50</v>
      </c>
      <c r="C28" s="47" t="s">
        <v>13</v>
      </c>
      <c r="D28" s="47" t="s">
        <v>23</v>
      </c>
      <c r="E28" s="37">
        <v>421</v>
      </c>
      <c r="F28" s="38">
        <v>7997.15</v>
      </c>
      <c r="G28" s="39"/>
      <c r="H28" s="39"/>
      <c r="I28" s="39"/>
      <c r="J28" s="40">
        <v>997.15</v>
      </c>
      <c r="K28" s="21">
        <f t="shared" si="3"/>
        <v>7000</v>
      </c>
      <c r="L28" s="45"/>
      <c r="M28" s="46"/>
    </row>
    <row r="29" spans="1:16369" ht="17.100000000000001" customHeight="1">
      <c r="A29" s="35">
        <v>14</v>
      </c>
      <c r="B29" s="47" t="s">
        <v>51</v>
      </c>
      <c r="C29" s="47" t="s">
        <v>52</v>
      </c>
      <c r="D29" s="47" t="s">
        <v>53</v>
      </c>
      <c r="E29" s="37">
        <v>440</v>
      </c>
      <c r="F29" s="38">
        <v>5502.32</v>
      </c>
      <c r="G29" s="39"/>
      <c r="H29" s="39"/>
      <c r="I29" s="39"/>
      <c r="J29" s="40">
        <v>502.32</v>
      </c>
      <c r="K29" s="21">
        <f t="shared" si="3"/>
        <v>5000</v>
      </c>
      <c r="L29" s="45" t="s">
        <v>462</v>
      </c>
      <c r="M29" s="46"/>
    </row>
    <row r="30" spans="1:16369" ht="17.100000000000001" customHeight="1">
      <c r="A30" s="35">
        <v>15</v>
      </c>
      <c r="B30" s="47" t="s">
        <v>54</v>
      </c>
      <c r="C30" s="47" t="s">
        <v>55</v>
      </c>
      <c r="D30" s="47" t="s">
        <v>17</v>
      </c>
      <c r="E30" s="37"/>
      <c r="F30" s="38">
        <v>5502.32</v>
      </c>
      <c r="G30" s="39"/>
      <c r="H30" s="39"/>
      <c r="I30" s="39"/>
      <c r="J30" s="40">
        <v>502.32</v>
      </c>
      <c r="K30" s="21">
        <f t="shared" si="3"/>
        <v>5000</v>
      </c>
      <c r="L30" s="45" t="s">
        <v>462</v>
      </c>
      <c r="M30" s="46"/>
    </row>
    <row r="31" spans="1:16369" ht="17.100000000000001" customHeight="1">
      <c r="A31" s="35">
        <v>16</v>
      </c>
      <c r="B31" s="47" t="s">
        <v>59</v>
      </c>
      <c r="C31" s="47" t="s">
        <v>60</v>
      </c>
      <c r="D31" s="47" t="s">
        <v>61</v>
      </c>
      <c r="E31" s="37"/>
      <c r="F31" s="38">
        <v>4907.08</v>
      </c>
      <c r="G31" s="39"/>
      <c r="H31" s="39"/>
      <c r="I31" s="39"/>
      <c r="J31" s="40">
        <v>407.08</v>
      </c>
      <c r="K31" s="21">
        <f t="shared" si="3"/>
        <v>4500</v>
      </c>
      <c r="L31" s="45" t="s">
        <v>455</v>
      </c>
      <c r="M31" s="46"/>
    </row>
    <row r="32" spans="1:16369" s="48" customFormat="1" ht="17.100000000000001" customHeight="1">
      <c r="A32" s="35">
        <v>17</v>
      </c>
      <c r="B32" s="47" t="s">
        <v>64</v>
      </c>
      <c r="C32" s="47" t="s">
        <v>60</v>
      </c>
      <c r="D32" s="47" t="s">
        <v>17</v>
      </c>
      <c r="E32" s="37"/>
      <c r="F32" s="38">
        <v>4907.08</v>
      </c>
      <c r="G32" s="39"/>
      <c r="H32" s="39"/>
      <c r="I32" s="39"/>
      <c r="J32" s="40">
        <v>407.08</v>
      </c>
      <c r="K32" s="21">
        <f t="shared" si="3"/>
        <v>4500</v>
      </c>
      <c r="L32" s="45" t="s">
        <v>455</v>
      </c>
      <c r="M32" s="46"/>
    </row>
    <row r="33" spans="1:13" ht="17.100000000000001" customHeight="1">
      <c r="A33" s="35">
        <v>18</v>
      </c>
      <c r="B33" s="47" t="s">
        <v>65</v>
      </c>
      <c r="C33" s="47" t="s">
        <v>66</v>
      </c>
      <c r="D33" s="47" t="s">
        <v>67</v>
      </c>
      <c r="E33" s="37"/>
      <c r="F33" s="38">
        <v>4907.08</v>
      </c>
      <c r="G33" s="39"/>
      <c r="H33" s="39"/>
      <c r="I33" s="39"/>
      <c r="J33" s="40">
        <v>407.08</v>
      </c>
      <c r="K33" s="21">
        <f t="shared" si="3"/>
        <v>4500</v>
      </c>
      <c r="L33" s="45"/>
      <c r="M33" s="46"/>
    </row>
    <row r="34" spans="1:13" ht="17.100000000000001" customHeight="1">
      <c r="A34" s="35">
        <v>19</v>
      </c>
      <c r="B34" s="47" t="s">
        <v>130</v>
      </c>
      <c r="C34" s="47" t="s">
        <v>97</v>
      </c>
      <c r="D34" s="47" t="s">
        <v>73</v>
      </c>
      <c r="E34" s="37"/>
      <c r="F34" s="38">
        <v>7997.15</v>
      </c>
      <c r="G34" s="39"/>
      <c r="H34" s="39"/>
      <c r="I34" s="39"/>
      <c r="J34" s="40">
        <v>997.15</v>
      </c>
      <c r="K34" s="21">
        <f t="shared" si="3"/>
        <v>7000</v>
      </c>
      <c r="L34" s="45"/>
      <c r="M34" s="46"/>
    </row>
    <row r="35" spans="1:13" ht="17.100000000000001" customHeight="1">
      <c r="A35" s="35">
        <v>20</v>
      </c>
      <c r="B35" s="39" t="s">
        <v>175</v>
      </c>
      <c r="C35" s="39" t="s">
        <v>29</v>
      </c>
      <c r="D35" s="39" t="s">
        <v>26</v>
      </c>
      <c r="E35" s="37">
        <v>204</v>
      </c>
      <c r="F35" s="38">
        <v>4907.08</v>
      </c>
      <c r="G35" s="39"/>
      <c r="H35" s="39"/>
      <c r="I35" s="39"/>
      <c r="J35" s="40">
        <v>407.08</v>
      </c>
      <c r="K35" s="21">
        <f t="shared" si="3"/>
        <v>4500</v>
      </c>
      <c r="L35" s="42"/>
      <c r="M35" s="46"/>
    </row>
    <row r="36" spans="1:13" s="52" customFormat="1" ht="17.100000000000001" customHeight="1">
      <c r="A36" s="35">
        <v>21</v>
      </c>
      <c r="B36" s="50" t="s">
        <v>233</v>
      </c>
      <c r="C36" s="50" t="s">
        <v>26</v>
      </c>
      <c r="D36" s="50" t="s">
        <v>47</v>
      </c>
      <c r="E36" s="37">
        <v>102</v>
      </c>
      <c r="F36" s="38">
        <v>7361.35</v>
      </c>
      <c r="G36" s="39"/>
      <c r="H36" s="39"/>
      <c r="I36" s="39"/>
      <c r="J36" s="40">
        <v>861.35</v>
      </c>
      <c r="K36" s="21">
        <f t="shared" si="3"/>
        <v>6500</v>
      </c>
      <c r="L36" s="51"/>
      <c r="M36" s="46"/>
    </row>
    <row r="37" spans="1:13" s="57" customFormat="1" ht="17.100000000000001" customHeight="1">
      <c r="A37" s="35">
        <v>22</v>
      </c>
      <c r="B37" s="53" t="s">
        <v>358</v>
      </c>
      <c r="C37" s="53" t="s">
        <v>206</v>
      </c>
      <c r="D37" s="53" t="s">
        <v>92</v>
      </c>
      <c r="E37" s="54"/>
      <c r="F37" s="55">
        <v>11812.01</v>
      </c>
      <c r="G37" s="56"/>
      <c r="H37" s="56"/>
      <c r="I37" s="56"/>
      <c r="J37" s="56">
        <v>1812.01</v>
      </c>
      <c r="K37" s="21">
        <f t="shared" si="3"/>
        <v>10000</v>
      </c>
    </row>
    <row r="38" spans="1:13" s="57" customFormat="1" ht="17.100000000000001" customHeight="1">
      <c r="A38" s="35">
        <v>23</v>
      </c>
      <c r="B38" s="53" t="s">
        <v>452</v>
      </c>
      <c r="C38" s="53" t="s">
        <v>37</v>
      </c>
      <c r="D38" s="53" t="s">
        <v>121</v>
      </c>
      <c r="E38" s="54"/>
      <c r="F38" s="55">
        <v>3775.64</v>
      </c>
      <c r="G38" s="56"/>
      <c r="H38" s="56"/>
      <c r="I38" s="56"/>
      <c r="J38" s="56">
        <v>275.64</v>
      </c>
      <c r="K38" s="56">
        <f t="shared" ref="K38:K39" si="4">F38+G38+H38-I38-J38</f>
        <v>3500</v>
      </c>
      <c r="L38" s="57">
        <v>3500</v>
      </c>
      <c r="M38" s="57">
        <v>3500</v>
      </c>
    </row>
    <row r="39" spans="1:13" s="57" customFormat="1" ht="17.100000000000001" customHeight="1">
      <c r="A39" s="35">
        <v>24</v>
      </c>
      <c r="B39" s="53" t="s">
        <v>453</v>
      </c>
      <c r="C39" s="53" t="s">
        <v>43</v>
      </c>
      <c r="D39" s="53" t="s">
        <v>277</v>
      </c>
      <c r="E39" s="54"/>
      <c r="F39" s="55">
        <v>14384.43</v>
      </c>
      <c r="G39" s="56"/>
      <c r="H39" s="56"/>
      <c r="I39" s="56"/>
      <c r="J39" s="56">
        <v>2384.4277440000005</v>
      </c>
      <c r="K39" s="56">
        <f t="shared" si="4"/>
        <v>12000.002256</v>
      </c>
      <c r="M39" s="57">
        <v>12000</v>
      </c>
    </row>
    <row r="40" spans="1:13" ht="17.100000000000001" customHeight="1">
      <c r="A40" s="35">
        <v>25</v>
      </c>
      <c r="B40" s="47" t="s">
        <v>68</v>
      </c>
      <c r="C40" s="47" t="s">
        <v>17</v>
      </c>
      <c r="D40" s="47" t="s">
        <v>69</v>
      </c>
      <c r="E40" s="58"/>
      <c r="F40" s="38">
        <v>5502.32</v>
      </c>
      <c r="G40" s="49"/>
      <c r="H40" s="39"/>
      <c r="I40" s="39"/>
      <c r="J40" s="40">
        <v>502.32</v>
      </c>
      <c r="K40" s="21">
        <f t="shared" si="3"/>
        <v>5000</v>
      </c>
      <c r="L40" s="59" t="s">
        <v>462</v>
      </c>
      <c r="M40" s="46"/>
    </row>
    <row r="41" spans="1:13" ht="17.100000000000001" customHeight="1" thickBot="1">
      <c r="A41" s="43"/>
      <c r="B41" s="43"/>
      <c r="C41" s="43"/>
      <c r="D41" s="43"/>
      <c r="E41" s="43"/>
      <c r="F41" s="29">
        <f t="shared" ref="F41:K41" si="5">SUM(F27:F40)</f>
        <v>107116.27000000002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13616.267743999999</v>
      </c>
      <c r="K41" s="30">
        <f t="shared" si="5"/>
        <v>93500.002256000007</v>
      </c>
      <c r="L41" s="42"/>
      <c r="M41" s="46"/>
    </row>
    <row r="42" spans="1:13" ht="17.100000000000001" customHeight="1" thickTop="1">
      <c r="A42" s="43"/>
      <c r="B42" s="43"/>
      <c r="C42" s="43"/>
      <c r="D42" s="43"/>
      <c r="E42" s="43"/>
      <c r="F42" s="60"/>
      <c r="G42" s="61"/>
      <c r="H42" s="61"/>
      <c r="I42" s="61"/>
      <c r="J42" s="60"/>
      <c r="K42" s="60"/>
      <c r="L42" s="42"/>
      <c r="M42" s="46"/>
    </row>
    <row r="43" spans="1:13" ht="17.100000000000001" customHeight="1">
      <c r="A43" s="43"/>
      <c r="B43" s="43"/>
      <c r="C43" s="43"/>
      <c r="D43" s="43"/>
      <c r="E43" s="43"/>
      <c r="F43" s="60"/>
      <c r="G43" s="61"/>
      <c r="H43" s="61"/>
      <c r="I43" s="61"/>
      <c r="J43" s="60"/>
      <c r="K43" s="60"/>
      <c r="L43" s="42"/>
      <c r="M43" s="46"/>
    </row>
    <row r="44" spans="1:13" ht="17.100000000000001" customHeight="1">
      <c r="A44" s="103" t="s">
        <v>70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34"/>
      <c r="M44" s="46"/>
    </row>
    <row r="45" spans="1:13" ht="17.100000000000001" customHeight="1">
      <c r="A45" s="35">
        <v>26</v>
      </c>
      <c r="B45" s="36" t="s">
        <v>71</v>
      </c>
      <c r="C45" s="36" t="s">
        <v>72</v>
      </c>
      <c r="D45" s="36" t="s">
        <v>73</v>
      </c>
      <c r="E45" s="37">
        <v>17</v>
      </c>
      <c r="F45" s="44">
        <v>17653.259999999998</v>
      </c>
      <c r="G45" s="39"/>
      <c r="H45" s="39"/>
      <c r="I45" s="39"/>
      <c r="J45" s="40">
        <v>3153.26</v>
      </c>
      <c r="K45" s="21">
        <f t="shared" ref="K45:K50" si="6">+F45+G45+H45-I45-J45</f>
        <v>14499.999999999998</v>
      </c>
      <c r="L45" s="42"/>
      <c r="M45" s="46"/>
    </row>
    <row r="46" spans="1:13" ht="17.100000000000001" customHeight="1">
      <c r="A46" s="35">
        <v>28</v>
      </c>
      <c r="B46" s="36" t="s">
        <v>74</v>
      </c>
      <c r="C46" s="36" t="s">
        <v>32</v>
      </c>
      <c r="D46" s="36" t="s">
        <v>75</v>
      </c>
      <c r="E46" s="37">
        <v>21</v>
      </c>
      <c r="F46" s="38">
        <v>7997.15</v>
      </c>
      <c r="G46" s="39"/>
      <c r="H46" s="39"/>
      <c r="I46" s="39"/>
      <c r="J46" s="40">
        <v>997.15</v>
      </c>
      <c r="K46" s="21">
        <f t="shared" si="6"/>
        <v>7000</v>
      </c>
      <c r="L46" s="42"/>
      <c r="M46" s="46"/>
    </row>
    <row r="47" spans="1:13" ht="17.100000000000001" customHeight="1">
      <c r="A47" s="35">
        <v>29</v>
      </c>
      <c r="B47" s="36" t="s">
        <v>76</v>
      </c>
      <c r="C47" s="36" t="s">
        <v>52</v>
      </c>
      <c r="D47" s="36" t="s">
        <v>77</v>
      </c>
      <c r="E47" s="37">
        <v>22</v>
      </c>
      <c r="F47" s="38">
        <v>4907.08</v>
      </c>
      <c r="G47" s="39"/>
      <c r="H47" s="39"/>
      <c r="I47" s="39"/>
      <c r="J47" s="40">
        <v>407.08</v>
      </c>
      <c r="K47" s="21">
        <f t="shared" si="6"/>
        <v>4500</v>
      </c>
      <c r="L47" s="42"/>
      <c r="M47" s="46"/>
    </row>
    <row r="48" spans="1:13" ht="17.100000000000001" customHeight="1">
      <c r="A48" s="35">
        <v>30</v>
      </c>
      <c r="B48" s="36" t="s">
        <v>285</v>
      </c>
      <c r="C48" s="36" t="s">
        <v>120</v>
      </c>
      <c r="D48" s="36" t="s">
        <v>226</v>
      </c>
      <c r="E48" s="37"/>
      <c r="F48" s="38">
        <v>4907.08</v>
      </c>
      <c r="G48" s="39"/>
      <c r="H48" s="39"/>
      <c r="I48" s="39"/>
      <c r="J48" s="40">
        <v>407.08</v>
      </c>
      <c r="K48" s="21">
        <f t="shared" si="6"/>
        <v>4500</v>
      </c>
      <c r="L48" s="42"/>
      <c r="M48" s="46"/>
    </row>
    <row r="49" spans="1:13" s="57" customFormat="1" ht="17.100000000000001" customHeight="1">
      <c r="A49" s="35">
        <v>31</v>
      </c>
      <c r="B49" s="53" t="s">
        <v>438</v>
      </c>
      <c r="C49" s="53" t="s">
        <v>17</v>
      </c>
      <c r="D49" s="53" t="s">
        <v>20</v>
      </c>
      <c r="E49" s="54"/>
      <c r="F49" s="55">
        <v>4907.08</v>
      </c>
      <c r="G49" s="56"/>
      <c r="H49" s="56"/>
      <c r="I49" s="56"/>
      <c r="J49" s="56">
        <v>407.08</v>
      </c>
      <c r="K49" s="21">
        <f t="shared" si="6"/>
        <v>4500</v>
      </c>
    </row>
    <row r="50" spans="1:13" ht="17.100000000000001" customHeight="1">
      <c r="A50" s="35">
        <v>32</v>
      </c>
      <c r="B50" s="36" t="s">
        <v>78</v>
      </c>
      <c r="C50" s="36" t="s">
        <v>53</v>
      </c>
      <c r="D50" s="36" t="s">
        <v>79</v>
      </c>
      <c r="E50" s="37">
        <v>23</v>
      </c>
      <c r="F50" s="38">
        <v>4907.08</v>
      </c>
      <c r="G50" s="39"/>
      <c r="H50" s="39"/>
      <c r="I50" s="39"/>
      <c r="J50" s="40">
        <v>407.08</v>
      </c>
      <c r="K50" s="21">
        <f t="shared" si="6"/>
        <v>4500</v>
      </c>
      <c r="L50" s="42"/>
      <c r="M50" s="46"/>
    </row>
    <row r="51" spans="1:13" ht="17.100000000000001" customHeight="1" thickBot="1">
      <c r="A51" s="43"/>
      <c r="B51" s="43"/>
      <c r="C51" s="43"/>
      <c r="D51" s="43"/>
      <c r="E51" s="43"/>
      <c r="F51" s="29">
        <f>SUM(F45:F50)</f>
        <v>45278.73</v>
      </c>
      <c r="G51" s="29">
        <f>SUM(G45:G50)</f>
        <v>0</v>
      </c>
      <c r="H51" s="29">
        <f>SUM(H45:H50)</f>
        <v>0</v>
      </c>
      <c r="I51" s="29">
        <f>SUM(I45:I50)</f>
        <v>0</v>
      </c>
      <c r="J51" s="29">
        <f>SUM(J45:J50)</f>
        <v>5778.73</v>
      </c>
      <c r="K51" s="30">
        <f>SUM(K45:K50)</f>
        <v>39500</v>
      </c>
      <c r="L51" s="42"/>
      <c r="M51" s="46"/>
    </row>
    <row r="52" spans="1:13" ht="17.100000000000001" customHeight="1" thickTop="1">
      <c r="A52" s="43"/>
      <c r="B52" s="43"/>
      <c r="C52" s="43"/>
      <c r="D52" s="43"/>
      <c r="E52" s="43"/>
      <c r="F52" s="60"/>
      <c r="G52" s="61"/>
      <c r="H52" s="61"/>
      <c r="I52" s="61"/>
      <c r="J52" s="60"/>
      <c r="K52" s="60"/>
      <c r="L52" s="42"/>
      <c r="M52" s="46"/>
    </row>
    <row r="53" spans="1:13" ht="17.100000000000001" customHeight="1">
      <c r="A53" s="43"/>
      <c r="B53" s="43"/>
      <c r="C53" s="43"/>
      <c r="D53" s="43"/>
      <c r="E53" s="43"/>
      <c r="F53" s="60"/>
      <c r="G53" s="61"/>
      <c r="H53" s="61"/>
      <c r="I53" s="61"/>
      <c r="J53" s="60"/>
      <c r="K53" s="60"/>
      <c r="L53" s="42"/>
      <c r="M53" s="46"/>
    </row>
    <row r="54" spans="1:13" ht="17.100000000000001" customHeight="1">
      <c r="A54" s="103" t="s">
        <v>80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34"/>
      <c r="M54" s="46"/>
    </row>
    <row r="55" spans="1:13" ht="17.100000000000001" customHeight="1">
      <c r="A55" s="35">
        <v>33</v>
      </c>
      <c r="B55" s="36" t="s">
        <v>81</v>
      </c>
      <c r="C55" s="36" t="s">
        <v>82</v>
      </c>
      <c r="D55" s="36" t="s">
        <v>83</v>
      </c>
      <c r="E55" s="37">
        <v>25</v>
      </c>
      <c r="F55" s="38">
        <v>11812.01</v>
      </c>
      <c r="G55" s="39"/>
      <c r="H55" s="39"/>
      <c r="I55" s="39"/>
      <c r="J55" s="40">
        <v>1812.01</v>
      </c>
      <c r="K55" s="21">
        <f>+F55+G55+H55-I55-J55</f>
        <v>10000</v>
      </c>
      <c r="L55" s="45"/>
      <c r="M55" s="46"/>
    </row>
    <row r="56" spans="1:13" ht="17.100000000000001" customHeight="1">
      <c r="A56" s="35">
        <v>34</v>
      </c>
      <c r="B56" s="36" t="s">
        <v>84</v>
      </c>
      <c r="C56" s="36" t="s">
        <v>26</v>
      </c>
      <c r="D56" s="36" t="s">
        <v>85</v>
      </c>
      <c r="E56" s="37">
        <v>268</v>
      </c>
      <c r="F56" s="38">
        <v>7361.35</v>
      </c>
      <c r="G56" s="39"/>
      <c r="H56" s="39"/>
      <c r="I56" s="39"/>
      <c r="J56" s="40">
        <v>861.35</v>
      </c>
      <c r="K56" s="21">
        <f t="shared" ref="K56:K59" si="7">+F56+G56+H56-I56-J56</f>
        <v>6500</v>
      </c>
      <c r="L56" s="45" t="s">
        <v>371</v>
      </c>
      <c r="M56" s="46"/>
    </row>
    <row r="57" spans="1:13" ht="17.100000000000001" customHeight="1">
      <c r="A57" s="35">
        <v>35</v>
      </c>
      <c r="B57" s="36" t="s">
        <v>291</v>
      </c>
      <c r="C57" s="36" t="s">
        <v>47</v>
      </c>
      <c r="D57" s="36" t="s">
        <v>13</v>
      </c>
      <c r="E57" s="37">
        <v>372</v>
      </c>
      <c r="F57" s="38">
        <v>5502.32</v>
      </c>
      <c r="G57" s="39"/>
      <c r="H57" s="39"/>
      <c r="I57" s="39"/>
      <c r="J57" s="40">
        <v>502.32</v>
      </c>
      <c r="K57" s="21">
        <f t="shared" si="7"/>
        <v>5000</v>
      </c>
      <c r="L57" s="45"/>
      <c r="M57" s="46"/>
    </row>
    <row r="58" spans="1:13" ht="17.100000000000001" customHeight="1">
      <c r="A58" s="35">
        <v>36</v>
      </c>
      <c r="B58" s="47" t="s">
        <v>86</v>
      </c>
      <c r="C58" s="47" t="s">
        <v>29</v>
      </c>
      <c r="D58" s="47" t="s">
        <v>87</v>
      </c>
      <c r="E58" s="37">
        <v>422</v>
      </c>
      <c r="F58" s="38">
        <v>5502.32</v>
      </c>
      <c r="G58" s="39"/>
      <c r="H58" s="39"/>
      <c r="I58" s="39"/>
      <c r="J58" s="40">
        <v>502.32</v>
      </c>
      <c r="K58" s="21">
        <f t="shared" si="7"/>
        <v>5000</v>
      </c>
      <c r="L58" s="45"/>
      <c r="M58" s="46"/>
    </row>
    <row r="59" spans="1:13" ht="17.100000000000001" customHeight="1">
      <c r="A59" s="35">
        <v>37</v>
      </c>
      <c r="B59" s="47" t="s">
        <v>88</v>
      </c>
      <c r="C59" s="47" t="s">
        <v>89</v>
      </c>
      <c r="D59" s="47" t="s">
        <v>13</v>
      </c>
      <c r="E59" s="37"/>
      <c r="F59" s="38">
        <v>5502.32</v>
      </c>
      <c r="G59" s="39"/>
      <c r="H59" s="39"/>
      <c r="I59" s="39"/>
      <c r="J59" s="40">
        <v>502.32</v>
      </c>
      <c r="K59" s="21">
        <f t="shared" si="7"/>
        <v>5000</v>
      </c>
      <c r="L59" s="45"/>
      <c r="M59" s="46"/>
    </row>
    <row r="60" spans="1:13" ht="17.100000000000001" customHeight="1" thickBot="1">
      <c r="A60" s="43"/>
      <c r="B60" s="43"/>
      <c r="C60" s="43"/>
      <c r="D60" s="43"/>
      <c r="E60" s="43"/>
      <c r="F60" s="29">
        <f t="shared" ref="F60:K60" si="8">SUM(F55:F59)</f>
        <v>35680.32</v>
      </c>
      <c r="G60" s="29">
        <f t="shared" si="8"/>
        <v>0</v>
      </c>
      <c r="H60" s="29">
        <f t="shared" si="8"/>
        <v>0</v>
      </c>
      <c r="I60" s="29">
        <f>SUM(I55:I59)</f>
        <v>0</v>
      </c>
      <c r="J60" s="29">
        <f t="shared" si="8"/>
        <v>4180.3200000000006</v>
      </c>
      <c r="K60" s="30">
        <f t="shared" si="8"/>
        <v>31500</v>
      </c>
      <c r="L60" s="42"/>
      <c r="M60" s="46"/>
    </row>
    <row r="61" spans="1:13" ht="17.100000000000001" customHeight="1" thickTop="1">
      <c r="A61" s="43"/>
      <c r="B61" s="43"/>
      <c r="C61" s="43"/>
      <c r="D61" s="43"/>
      <c r="E61" s="43"/>
      <c r="F61" s="60"/>
      <c r="G61" s="61"/>
      <c r="H61" s="61"/>
      <c r="I61" s="61"/>
      <c r="J61" s="60"/>
      <c r="K61" s="60"/>
      <c r="L61" s="42"/>
      <c r="M61" s="46"/>
    </row>
    <row r="62" spans="1:13" ht="17.100000000000001" customHeight="1">
      <c r="A62" s="103" t="s">
        <v>90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34"/>
      <c r="M62" s="46"/>
    </row>
    <row r="63" spans="1:13" ht="17.100000000000001" customHeight="1">
      <c r="A63" s="35">
        <v>38</v>
      </c>
      <c r="B63" s="36" t="s">
        <v>91</v>
      </c>
      <c r="C63" s="36" t="s">
        <v>92</v>
      </c>
      <c r="D63" s="36" t="s">
        <v>29</v>
      </c>
      <c r="E63" s="37">
        <v>34</v>
      </c>
      <c r="F63" s="38">
        <v>7361.35</v>
      </c>
      <c r="G63" s="39"/>
      <c r="H63" s="39"/>
      <c r="I63" s="39"/>
      <c r="J63" s="40">
        <v>861.35</v>
      </c>
      <c r="K63" s="41">
        <f t="shared" ref="K63:K81" si="9">+F63+G63+H63-I63-J63</f>
        <v>6500</v>
      </c>
      <c r="L63" s="45"/>
      <c r="M63" s="46"/>
    </row>
    <row r="64" spans="1:13" ht="17.100000000000001" customHeight="1">
      <c r="A64" s="35">
        <v>39</v>
      </c>
      <c r="B64" s="36" t="s">
        <v>93</v>
      </c>
      <c r="C64" s="36" t="s">
        <v>42</v>
      </c>
      <c r="D64" s="36" t="s">
        <v>77</v>
      </c>
      <c r="E64" s="37">
        <v>35</v>
      </c>
      <c r="F64" s="38">
        <v>7361.35</v>
      </c>
      <c r="G64" s="39"/>
      <c r="H64" s="39"/>
      <c r="I64" s="39"/>
      <c r="J64" s="40">
        <v>861.35</v>
      </c>
      <c r="K64" s="41">
        <f t="shared" si="9"/>
        <v>6500</v>
      </c>
      <c r="L64" s="45"/>
      <c r="M64" s="46"/>
    </row>
    <row r="65" spans="1:13" ht="17.100000000000001" customHeight="1">
      <c r="A65" s="35">
        <v>40</v>
      </c>
      <c r="B65" s="36" t="s">
        <v>94</v>
      </c>
      <c r="C65" s="36" t="s">
        <v>95</v>
      </c>
      <c r="D65" s="36" t="s">
        <v>96</v>
      </c>
      <c r="E65" s="37">
        <v>38</v>
      </c>
      <c r="F65" s="38">
        <v>4907.08</v>
      </c>
      <c r="G65" s="39"/>
      <c r="H65" s="39"/>
      <c r="I65" s="39"/>
      <c r="J65" s="40">
        <v>407.08</v>
      </c>
      <c r="K65" s="41">
        <f t="shared" si="9"/>
        <v>4500</v>
      </c>
      <c r="L65" s="45"/>
      <c r="M65" s="46"/>
    </row>
    <row r="66" spans="1:13" ht="17.100000000000001" customHeight="1">
      <c r="A66" s="35">
        <v>41</v>
      </c>
      <c r="B66" s="36" t="s">
        <v>98</v>
      </c>
      <c r="C66" s="36" t="s">
        <v>99</v>
      </c>
      <c r="D66" s="36" t="s">
        <v>100</v>
      </c>
      <c r="E66" s="37">
        <v>46</v>
      </c>
      <c r="F66" s="38">
        <v>5502.32</v>
      </c>
      <c r="G66" s="39"/>
      <c r="H66" s="39">
        <v>1000</v>
      </c>
      <c r="I66" s="39"/>
      <c r="J66" s="40">
        <v>502.32</v>
      </c>
      <c r="K66" s="41">
        <f t="shared" si="9"/>
        <v>6000</v>
      </c>
      <c r="L66" s="45"/>
      <c r="M66" s="46"/>
    </row>
    <row r="67" spans="1:13" ht="17.100000000000001" customHeight="1">
      <c r="A67" s="35">
        <v>42</v>
      </c>
      <c r="B67" s="36" t="s">
        <v>101</v>
      </c>
      <c r="C67" s="36" t="s">
        <v>26</v>
      </c>
      <c r="D67" s="36" t="s">
        <v>100</v>
      </c>
      <c r="E67" s="37">
        <v>48</v>
      </c>
      <c r="F67" s="38">
        <v>4336.68</v>
      </c>
      <c r="G67" s="39"/>
      <c r="H67" s="39">
        <v>800</v>
      </c>
      <c r="I67" s="39"/>
      <c r="J67" s="40">
        <v>336.68</v>
      </c>
      <c r="K67" s="41">
        <f t="shared" si="9"/>
        <v>4800</v>
      </c>
      <c r="L67" s="45"/>
      <c r="M67" s="46"/>
    </row>
    <row r="68" spans="1:13" ht="17.100000000000001" customHeight="1">
      <c r="A68" s="35">
        <v>43</v>
      </c>
      <c r="B68" s="36" t="s">
        <v>102</v>
      </c>
      <c r="C68" s="36" t="s">
        <v>103</v>
      </c>
      <c r="D68" s="36" t="s">
        <v>26</v>
      </c>
      <c r="E68" s="37">
        <v>49</v>
      </c>
      <c r="F68" s="38">
        <v>1194.9000000000001</v>
      </c>
      <c r="G68" s="39">
        <v>138.43</v>
      </c>
      <c r="H68" s="39"/>
      <c r="I68" s="39"/>
      <c r="J68" s="40"/>
      <c r="K68" s="41">
        <f t="shared" si="9"/>
        <v>1333.3300000000002</v>
      </c>
      <c r="L68" s="90" t="s">
        <v>461</v>
      </c>
      <c r="M68" s="46"/>
    </row>
    <row r="69" spans="1:13" ht="17.100000000000001" customHeight="1">
      <c r="A69" s="35">
        <v>44</v>
      </c>
      <c r="B69" s="36" t="s">
        <v>104</v>
      </c>
      <c r="C69" s="36" t="s">
        <v>28</v>
      </c>
      <c r="D69" s="36" t="s">
        <v>105</v>
      </c>
      <c r="E69" s="37">
        <v>50</v>
      </c>
      <c r="F69" s="38">
        <v>910.01</v>
      </c>
      <c r="G69" s="39">
        <v>156.66</v>
      </c>
      <c r="H69" s="39"/>
      <c r="I69" s="39"/>
      <c r="J69" s="40"/>
      <c r="K69" s="41">
        <f t="shared" si="9"/>
        <v>1066.67</v>
      </c>
      <c r="L69" s="90" t="s">
        <v>461</v>
      </c>
      <c r="M69" s="46"/>
    </row>
    <row r="70" spans="1:13" ht="17.100000000000001" customHeight="1">
      <c r="A70" s="35">
        <v>47</v>
      </c>
      <c r="B70" s="36" t="s">
        <v>107</v>
      </c>
      <c r="C70" s="36" t="s">
        <v>77</v>
      </c>
      <c r="D70" s="36" t="s">
        <v>106</v>
      </c>
      <c r="E70" s="37">
        <v>54</v>
      </c>
      <c r="F70" s="38">
        <v>3051.51</v>
      </c>
      <c r="G70" s="39"/>
      <c r="H70" s="39">
        <v>800</v>
      </c>
      <c r="I70" s="39"/>
      <c r="J70" s="40">
        <v>51.51</v>
      </c>
      <c r="K70" s="41">
        <f t="shared" si="9"/>
        <v>3800</v>
      </c>
      <c r="L70" s="45"/>
      <c r="M70" s="46"/>
    </row>
    <row r="71" spans="1:13" ht="17.100000000000001" customHeight="1">
      <c r="A71" s="35">
        <v>48</v>
      </c>
      <c r="B71" s="36" t="s">
        <v>108</v>
      </c>
      <c r="C71" s="36" t="s">
        <v>13</v>
      </c>
      <c r="D71" s="36" t="s">
        <v>32</v>
      </c>
      <c r="E71" s="37">
        <v>56</v>
      </c>
      <c r="F71" s="38">
        <v>3051.51</v>
      </c>
      <c r="G71" s="39"/>
      <c r="H71" s="39"/>
      <c r="I71" s="39"/>
      <c r="J71" s="40">
        <v>51.51</v>
      </c>
      <c r="K71" s="41">
        <f t="shared" si="9"/>
        <v>3000</v>
      </c>
      <c r="L71" s="45"/>
      <c r="M71" s="46"/>
    </row>
    <row r="72" spans="1:13" ht="17.100000000000001" customHeight="1">
      <c r="A72" s="35">
        <v>49</v>
      </c>
      <c r="B72" s="36" t="s">
        <v>109</v>
      </c>
      <c r="C72" s="36" t="s">
        <v>110</v>
      </c>
      <c r="D72" s="36" t="s">
        <v>52</v>
      </c>
      <c r="E72" s="37">
        <v>59</v>
      </c>
      <c r="F72" s="38">
        <v>3051.51</v>
      </c>
      <c r="G72" s="39"/>
      <c r="H72" s="39"/>
      <c r="I72" s="39"/>
      <c r="J72" s="40">
        <v>51.51</v>
      </c>
      <c r="K72" s="41">
        <f t="shared" si="9"/>
        <v>3000</v>
      </c>
      <c r="L72" s="45"/>
      <c r="M72" s="46"/>
    </row>
    <row r="73" spans="1:13" ht="17.100000000000001" customHeight="1">
      <c r="A73" s="35">
        <v>50</v>
      </c>
      <c r="B73" s="36" t="s">
        <v>115</v>
      </c>
      <c r="C73" s="36" t="s">
        <v>116</v>
      </c>
      <c r="D73" s="36" t="s">
        <v>117</v>
      </c>
      <c r="E73" s="37">
        <v>197</v>
      </c>
      <c r="F73" s="38">
        <v>5502.32</v>
      </c>
      <c r="G73" s="39"/>
      <c r="H73" s="39">
        <v>1333.33</v>
      </c>
      <c r="I73" s="39"/>
      <c r="J73" s="40">
        <v>502.32</v>
      </c>
      <c r="K73" s="41">
        <f t="shared" si="9"/>
        <v>6333.33</v>
      </c>
      <c r="L73" s="45"/>
      <c r="M73" s="46"/>
    </row>
    <row r="74" spans="1:13" ht="17.100000000000001" customHeight="1">
      <c r="A74" s="35">
        <v>51</v>
      </c>
      <c r="B74" s="36" t="s">
        <v>118</v>
      </c>
      <c r="C74" s="36" t="s">
        <v>114</v>
      </c>
      <c r="D74" s="36" t="s">
        <v>13</v>
      </c>
      <c r="E74" s="37">
        <v>227</v>
      </c>
      <c r="F74" s="38">
        <v>3051.51</v>
      </c>
      <c r="G74" s="39"/>
      <c r="H74" s="39"/>
      <c r="I74" s="39"/>
      <c r="J74" s="40">
        <v>51.51</v>
      </c>
      <c r="K74" s="41">
        <f t="shared" si="9"/>
        <v>3000</v>
      </c>
      <c r="L74" s="45"/>
      <c r="M74" s="46"/>
    </row>
    <row r="75" spans="1:13" ht="17.100000000000001" customHeight="1">
      <c r="A75" s="35">
        <v>52</v>
      </c>
      <c r="B75" s="36" t="s">
        <v>119</v>
      </c>
      <c r="C75" s="36" t="s">
        <v>120</v>
      </c>
      <c r="D75" s="36" t="s">
        <v>121</v>
      </c>
      <c r="E75" s="37">
        <v>252</v>
      </c>
      <c r="F75" s="38">
        <v>3051.51</v>
      </c>
      <c r="G75" s="39"/>
      <c r="H75" s="39"/>
      <c r="I75" s="39"/>
      <c r="J75" s="40">
        <v>51.51</v>
      </c>
      <c r="K75" s="41">
        <f t="shared" si="9"/>
        <v>3000</v>
      </c>
      <c r="L75" s="45"/>
      <c r="M75" s="46"/>
    </row>
    <row r="76" spans="1:13" ht="17.100000000000001" customHeight="1">
      <c r="A76" s="35">
        <v>53</v>
      </c>
      <c r="B76" s="36" t="s">
        <v>130</v>
      </c>
      <c r="C76" s="36" t="s">
        <v>131</v>
      </c>
      <c r="D76" s="36" t="s">
        <v>132</v>
      </c>
      <c r="E76" s="37">
        <v>401</v>
      </c>
      <c r="F76" s="38">
        <v>7361.35</v>
      </c>
      <c r="G76" s="39"/>
      <c r="H76" s="39"/>
      <c r="I76" s="39"/>
      <c r="J76" s="40">
        <v>861.35</v>
      </c>
      <c r="K76" s="41">
        <f t="shared" si="9"/>
        <v>6500</v>
      </c>
      <c r="L76" s="62"/>
      <c r="M76" s="46"/>
    </row>
    <row r="77" spans="1:13" ht="17.100000000000001" customHeight="1">
      <c r="A77" s="35">
        <v>54</v>
      </c>
      <c r="B77" s="36" t="s">
        <v>310</v>
      </c>
      <c r="C77" s="36" t="s">
        <v>294</v>
      </c>
      <c r="D77" s="36" t="s">
        <v>196</v>
      </c>
      <c r="E77" s="37"/>
      <c r="F77" s="38">
        <v>4336.68</v>
      </c>
      <c r="G77" s="39"/>
      <c r="H77" s="39">
        <v>800</v>
      </c>
      <c r="I77" s="39"/>
      <c r="J77" s="40">
        <v>336.68</v>
      </c>
      <c r="K77" s="41">
        <f t="shared" si="9"/>
        <v>4800</v>
      </c>
      <c r="L77" s="62"/>
      <c r="M77" s="46"/>
    </row>
    <row r="78" spans="1:13" s="52" customFormat="1" ht="17.100000000000001" customHeight="1">
      <c r="A78" s="35">
        <v>55</v>
      </c>
      <c r="B78" s="35" t="s">
        <v>297</v>
      </c>
      <c r="C78" s="35" t="s">
        <v>289</v>
      </c>
      <c r="D78" s="35" t="s">
        <v>63</v>
      </c>
      <c r="E78" s="37"/>
      <c r="F78" s="38">
        <v>3775.64</v>
      </c>
      <c r="G78" s="49"/>
      <c r="H78" s="39"/>
      <c r="I78" s="39"/>
      <c r="J78" s="40">
        <v>275.64</v>
      </c>
      <c r="K78" s="41">
        <f t="shared" si="9"/>
        <v>3500</v>
      </c>
      <c r="L78" s="51"/>
      <c r="M78" s="46"/>
    </row>
    <row r="79" spans="1:13" s="57" customFormat="1" ht="17.100000000000001" customHeight="1">
      <c r="A79" s="35">
        <v>56</v>
      </c>
      <c r="B79" s="53" t="s">
        <v>451</v>
      </c>
      <c r="C79" s="53" t="s">
        <v>226</v>
      </c>
      <c r="D79" s="53" t="s">
        <v>13</v>
      </c>
      <c r="E79" s="54"/>
      <c r="F79" s="55">
        <v>5502.32</v>
      </c>
      <c r="G79" s="56"/>
      <c r="H79" s="56"/>
      <c r="I79" s="56">
        <v>1666.67</v>
      </c>
      <c r="J79" s="56">
        <v>502.32</v>
      </c>
      <c r="K79" s="56">
        <f>F79+G79+H79-I79-J79</f>
        <v>3333.3299999999995</v>
      </c>
      <c r="M79" s="57">
        <v>5000</v>
      </c>
    </row>
    <row r="80" spans="1:13" s="57" customFormat="1" ht="15">
      <c r="A80" s="54"/>
      <c r="B80" s="53" t="s">
        <v>103</v>
      </c>
      <c r="C80" s="53" t="s">
        <v>17</v>
      </c>
      <c r="D80" s="53" t="s">
        <v>77</v>
      </c>
      <c r="E80" s="54"/>
      <c r="F80" s="55">
        <v>4907.08</v>
      </c>
      <c r="G80" s="56"/>
      <c r="H80" s="56"/>
      <c r="I80" s="56"/>
      <c r="J80" s="56">
        <v>407.08</v>
      </c>
      <c r="K80" s="56">
        <f t="shared" ref="K80" si="10">F80+G80+H80-I80-J80</f>
        <v>4500</v>
      </c>
    </row>
    <row r="81" spans="1:13" s="57" customFormat="1" ht="17.100000000000001" customHeight="1">
      <c r="A81" s="35">
        <v>57</v>
      </c>
      <c r="B81" s="53" t="s">
        <v>440</v>
      </c>
      <c r="C81" s="53" t="s">
        <v>441</v>
      </c>
      <c r="D81" s="53" t="s">
        <v>14</v>
      </c>
      <c r="E81" s="54"/>
      <c r="F81" s="55">
        <v>4336.68</v>
      </c>
      <c r="G81" s="56"/>
      <c r="H81" s="56">
        <v>1066.67</v>
      </c>
      <c r="I81" s="56"/>
      <c r="J81" s="56">
        <v>336.68</v>
      </c>
      <c r="K81" s="41">
        <f t="shared" si="9"/>
        <v>5066.67</v>
      </c>
    </row>
    <row r="82" spans="1:13" ht="17.100000000000001" customHeight="1" thickBot="1">
      <c r="A82" s="43"/>
      <c r="B82" s="43"/>
      <c r="C82" s="43"/>
      <c r="D82" s="43"/>
      <c r="E82" s="43"/>
      <c r="F82" s="29">
        <f t="shared" ref="F82:K82" si="11">SUM(F63:F81)</f>
        <v>82553.310000000027</v>
      </c>
      <c r="G82" s="29">
        <f t="shared" si="11"/>
        <v>295.09000000000003</v>
      </c>
      <c r="H82" s="29">
        <f t="shared" si="11"/>
        <v>5800</v>
      </c>
      <c r="I82" s="29">
        <f t="shared" si="11"/>
        <v>1666.67</v>
      </c>
      <c r="J82" s="29">
        <f t="shared" si="11"/>
        <v>6448.4000000000024</v>
      </c>
      <c r="K82" s="30">
        <f t="shared" si="11"/>
        <v>80533.33</v>
      </c>
      <c r="L82" s="42"/>
      <c r="M82" s="46"/>
    </row>
    <row r="83" spans="1:13" ht="17.100000000000001" customHeight="1" thickTop="1">
      <c r="A83" s="43"/>
      <c r="B83" s="43"/>
      <c r="C83" s="43"/>
      <c r="D83" s="43"/>
      <c r="E83" s="43"/>
      <c r="F83" s="60"/>
      <c r="G83" s="61"/>
      <c r="H83" s="61"/>
      <c r="I83" s="61"/>
      <c r="J83" s="60"/>
      <c r="K83" s="60"/>
      <c r="L83" s="42"/>
      <c r="M83" s="46"/>
    </row>
    <row r="84" spans="1:13" ht="17.100000000000001" customHeight="1">
      <c r="A84" s="43"/>
      <c r="B84" s="43"/>
      <c r="C84" s="43"/>
      <c r="D84" s="43"/>
      <c r="E84" s="43"/>
      <c r="F84" s="60"/>
      <c r="G84" s="61"/>
      <c r="H84" s="61"/>
      <c r="I84" s="61"/>
      <c r="J84" s="60"/>
      <c r="K84" s="60"/>
      <c r="L84" s="42"/>
      <c r="M84" s="46"/>
    </row>
    <row r="85" spans="1:13" ht="17.100000000000001" customHeight="1">
      <c r="A85" s="103" t="s">
        <v>125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34"/>
      <c r="M85" s="46"/>
    </row>
    <row r="86" spans="1:13" ht="17.100000000000001" customHeight="1">
      <c r="A86" s="35">
        <v>59</v>
      </c>
      <c r="B86" s="36" t="s">
        <v>128</v>
      </c>
      <c r="C86" s="36" t="s">
        <v>49</v>
      </c>
      <c r="D86" s="36" t="s">
        <v>129</v>
      </c>
      <c r="E86" s="37">
        <v>348</v>
      </c>
      <c r="F86" s="38">
        <v>9268.77</v>
      </c>
      <c r="G86" s="39"/>
      <c r="H86" s="39"/>
      <c r="I86" s="39">
        <v>2000</v>
      </c>
      <c r="J86" s="40">
        <v>1268.77</v>
      </c>
      <c r="K86" s="41">
        <f t="shared" ref="K86:K104" si="12">+F86+G86+H86-I86-J86</f>
        <v>6000</v>
      </c>
      <c r="L86" s="42"/>
      <c r="M86" s="46"/>
    </row>
    <row r="87" spans="1:13" ht="17.100000000000001" customHeight="1">
      <c r="A87" s="35">
        <v>60</v>
      </c>
      <c r="B87" s="36" t="s">
        <v>133</v>
      </c>
      <c r="C87" s="36" t="s">
        <v>134</v>
      </c>
      <c r="D87" s="36" t="s">
        <v>135</v>
      </c>
      <c r="E87" s="37">
        <v>193</v>
      </c>
      <c r="F87" s="38">
        <v>7361.35</v>
      </c>
      <c r="G87" s="39"/>
      <c r="H87" s="39"/>
      <c r="I87" s="39"/>
      <c r="J87" s="40">
        <v>861.35</v>
      </c>
      <c r="K87" s="41">
        <f t="shared" si="12"/>
        <v>6500</v>
      </c>
      <c r="L87" s="42"/>
      <c r="M87" s="46"/>
    </row>
    <row r="88" spans="1:13" ht="17.100000000000001" customHeight="1">
      <c r="A88" s="35">
        <v>61</v>
      </c>
      <c r="B88" s="36" t="s">
        <v>136</v>
      </c>
      <c r="C88" s="36" t="s">
        <v>32</v>
      </c>
      <c r="D88" s="36" t="s">
        <v>13</v>
      </c>
      <c r="E88" s="37"/>
      <c r="F88" s="38">
        <v>7361.35</v>
      </c>
      <c r="G88" s="39"/>
      <c r="H88" s="39"/>
      <c r="I88" s="39"/>
      <c r="J88" s="40">
        <v>861.35</v>
      </c>
      <c r="K88" s="41">
        <f t="shared" si="12"/>
        <v>6500</v>
      </c>
      <c r="L88" s="42"/>
      <c r="M88" s="46"/>
    </row>
    <row r="89" spans="1:13" ht="17.100000000000001" customHeight="1">
      <c r="A89" s="35">
        <v>62</v>
      </c>
      <c r="B89" s="36" t="s">
        <v>137</v>
      </c>
      <c r="C89" s="36" t="s">
        <v>138</v>
      </c>
      <c r="D89" s="36" t="s">
        <v>139</v>
      </c>
      <c r="E89" s="37"/>
      <c r="F89" s="38">
        <v>7361.35</v>
      </c>
      <c r="G89" s="39"/>
      <c r="H89" s="39"/>
      <c r="I89" s="39"/>
      <c r="J89" s="40">
        <v>861.35</v>
      </c>
      <c r="K89" s="41">
        <f t="shared" si="12"/>
        <v>6500</v>
      </c>
      <c r="L89" s="42" t="s">
        <v>371</v>
      </c>
      <c r="M89" s="46"/>
    </row>
    <row r="90" spans="1:13" ht="17.100000000000001" customHeight="1">
      <c r="A90" s="35">
        <v>63</v>
      </c>
      <c r="B90" s="36" t="s">
        <v>140</v>
      </c>
      <c r="C90" s="36" t="s">
        <v>141</v>
      </c>
      <c r="D90" s="36" t="s">
        <v>142</v>
      </c>
      <c r="E90" s="37"/>
      <c r="F90" s="38">
        <v>7361.35</v>
      </c>
      <c r="G90" s="39"/>
      <c r="H90" s="39"/>
      <c r="I90" s="39"/>
      <c r="J90" s="40">
        <v>861.35</v>
      </c>
      <c r="K90" s="41">
        <f t="shared" si="12"/>
        <v>6500</v>
      </c>
      <c r="L90" s="62" t="s">
        <v>371</v>
      </c>
      <c r="M90" s="46"/>
    </row>
    <row r="91" spans="1:13" ht="17.100000000000001" customHeight="1">
      <c r="A91" s="35">
        <v>64</v>
      </c>
      <c r="B91" s="36" t="s">
        <v>144</v>
      </c>
      <c r="C91" s="36" t="s">
        <v>28</v>
      </c>
      <c r="D91" s="36" t="s">
        <v>145</v>
      </c>
      <c r="E91" s="37"/>
      <c r="F91" s="38">
        <v>7361.35</v>
      </c>
      <c r="G91" s="39"/>
      <c r="H91" s="39"/>
      <c r="I91" s="39"/>
      <c r="J91" s="40">
        <v>861.35</v>
      </c>
      <c r="K91" s="41">
        <f t="shared" si="12"/>
        <v>6500</v>
      </c>
      <c r="L91" s="42"/>
      <c r="M91" s="46"/>
    </row>
    <row r="92" spans="1:13" ht="17.100000000000001" customHeight="1">
      <c r="A92" s="35">
        <v>65</v>
      </c>
      <c r="B92" s="36" t="s">
        <v>146</v>
      </c>
      <c r="C92" s="36" t="s">
        <v>147</v>
      </c>
      <c r="D92" s="36" t="s">
        <v>148</v>
      </c>
      <c r="E92" s="37"/>
      <c r="F92" s="38">
        <v>5502.32</v>
      </c>
      <c r="G92" s="39"/>
      <c r="H92" s="39"/>
      <c r="I92" s="39"/>
      <c r="J92" s="40">
        <v>502.32</v>
      </c>
      <c r="K92" s="41">
        <f t="shared" si="12"/>
        <v>5000</v>
      </c>
      <c r="L92" s="42"/>
      <c r="M92" s="46"/>
    </row>
    <row r="93" spans="1:13" ht="17.100000000000001" customHeight="1">
      <c r="A93" s="35">
        <v>66</v>
      </c>
      <c r="B93" s="36" t="s">
        <v>149</v>
      </c>
      <c r="C93" s="36" t="s">
        <v>150</v>
      </c>
      <c r="D93" s="36" t="s">
        <v>77</v>
      </c>
      <c r="E93" s="37"/>
      <c r="F93" s="38">
        <v>5502.32</v>
      </c>
      <c r="G93" s="39"/>
      <c r="H93" s="39"/>
      <c r="I93" s="39"/>
      <c r="J93" s="40">
        <v>502.32</v>
      </c>
      <c r="K93" s="41">
        <f t="shared" si="12"/>
        <v>5000</v>
      </c>
      <c r="L93" s="42"/>
      <c r="M93" s="46"/>
    </row>
    <row r="94" spans="1:13" ht="17.100000000000001" customHeight="1">
      <c r="A94" s="35">
        <v>67</v>
      </c>
      <c r="B94" s="36" t="s">
        <v>151</v>
      </c>
      <c r="C94" s="36" t="s">
        <v>152</v>
      </c>
      <c r="D94" s="36" t="s">
        <v>16</v>
      </c>
      <c r="E94" s="37"/>
      <c r="F94" s="38">
        <v>5502.32</v>
      </c>
      <c r="G94" s="39"/>
      <c r="H94" s="39"/>
      <c r="I94" s="39"/>
      <c r="J94" s="40">
        <v>502.32</v>
      </c>
      <c r="K94" s="41">
        <f t="shared" si="12"/>
        <v>5000</v>
      </c>
      <c r="L94" s="42"/>
      <c r="M94" s="46"/>
    </row>
    <row r="95" spans="1:13" ht="17.100000000000001" customHeight="1">
      <c r="A95" s="35">
        <v>68</v>
      </c>
      <c r="B95" s="36" t="s">
        <v>153</v>
      </c>
      <c r="C95" s="36" t="s">
        <v>29</v>
      </c>
      <c r="D95" s="36" t="s">
        <v>154</v>
      </c>
      <c r="E95" s="37"/>
      <c r="F95" s="38">
        <v>5502.32</v>
      </c>
      <c r="G95" s="39"/>
      <c r="H95" s="39"/>
      <c r="I95" s="39"/>
      <c r="J95" s="40">
        <v>502.32</v>
      </c>
      <c r="K95" s="41">
        <f t="shared" si="12"/>
        <v>5000</v>
      </c>
      <c r="L95" s="42" t="s">
        <v>462</v>
      </c>
      <c r="M95" s="46"/>
    </row>
    <row r="96" spans="1:13" ht="17.100000000000001" customHeight="1">
      <c r="A96" s="35">
        <v>69</v>
      </c>
      <c r="B96" s="36" t="s">
        <v>155</v>
      </c>
      <c r="C96" s="36" t="s">
        <v>97</v>
      </c>
      <c r="D96" s="36" t="s">
        <v>26</v>
      </c>
      <c r="E96" s="37"/>
      <c r="F96" s="38">
        <v>3775.64</v>
      </c>
      <c r="G96" s="49"/>
      <c r="H96" s="39"/>
      <c r="I96" s="39"/>
      <c r="J96" s="40">
        <v>275.64</v>
      </c>
      <c r="K96" s="41">
        <f t="shared" si="12"/>
        <v>3500</v>
      </c>
      <c r="L96" s="42"/>
      <c r="M96" s="46"/>
    </row>
    <row r="97" spans="1:13" ht="17.100000000000001" customHeight="1">
      <c r="A97" s="35">
        <v>70</v>
      </c>
      <c r="B97" s="36" t="s">
        <v>156</v>
      </c>
      <c r="C97" s="36" t="s">
        <v>157</v>
      </c>
      <c r="D97" s="36" t="s">
        <v>158</v>
      </c>
      <c r="E97" s="37"/>
      <c r="F97" s="38">
        <v>4336.68</v>
      </c>
      <c r="G97" s="39"/>
      <c r="H97" s="39"/>
      <c r="I97" s="39"/>
      <c r="J97" s="40">
        <v>336.68</v>
      </c>
      <c r="K97" s="41">
        <f t="shared" si="12"/>
        <v>4000.0000000000005</v>
      </c>
      <c r="L97" s="42"/>
      <c r="M97" s="46"/>
    </row>
    <row r="98" spans="1:13" ht="17.100000000000001" customHeight="1">
      <c r="A98" s="35">
        <v>71</v>
      </c>
      <c r="B98" s="36" t="s">
        <v>159</v>
      </c>
      <c r="C98" s="36" t="s">
        <v>121</v>
      </c>
      <c r="D98" s="36" t="s">
        <v>160</v>
      </c>
      <c r="E98" s="37"/>
      <c r="F98" s="38">
        <v>3051.51</v>
      </c>
      <c r="G98" s="39"/>
      <c r="H98" s="39"/>
      <c r="I98" s="39"/>
      <c r="J98" s="40">
        <v>51.51</v>
      </c>
      <c r="K98" s="41">
        <f t="shared" si="12"/>
        <v>3000</v>
      </c>
      <c r="L98" s="42"/>
      <c r="M98" s="46"/>
    </row>
    <row r="99" spans="1:13" ht="17.100000000000001" customHeight="1">
      <c r="A99" s="35">
        <v>72</v>
      </c>
      <c r="B99" s="36" t="s">
        <v>161</v>
      </c>
      <c r="C99" s="36" t="s">
        <v>160</v>
      </c>
      <c r="D99" s="36" t="s">
        <v>162</v>
      </c>
      <c r="E99" s="37"/>
      <c r="F99" s="38">
        <v>3051.51</v>
      </c>
      <c r="G99" s="39"/>
      <c r="H99" s="39"/>
      <c r="I99" s="39"/>
      <c r="J99" s="40">
        <v>51.51</v>
      </c>
      <c r="K99" s="41">
        <f t="shared" si="12"/>
        <v>3000</v>
      </c>
      <c r="L99" s="42"/>
      <c r="M99" s="46"/>
    </row>
    <row r="100" spans="1:13" ht="17.100000000000001" customHeight="1">
      <c r="A100" s="35">
        <v>73</v>
      </c>
      <c r="B100" s="36" t="s">
        <v>164</v>
      </c>
      <c r="C100" s="36" t="s">
        <v>131</v>
      </c>
      <c r="D100" s="36" t="s">
        <v>165</v>
      </c>
      <c r="E100" s="37"/>
      <c r="F100" s="38">
        <v>4336.68</v>
      </c>
      <c r="G100" s="39"/>
      <c r="H100" s="39"/>
      <c r="I100" s="39"/>
      <c r="J100" s="40">
        <v>336.68</v>
      </c>
      <c r="K100" s="41">
        <f t="shared" si="12"/>
        <v>4000.0000000000005</v>
      </c>
      <c r="L100" s="42" t="s">
        <v>456</v>
      </c>
      <c r="M100" s="46"/>
    </row>
    <row r="101" spans="1:13" ht="17.100000000000001" customHeight="1">
      <c r="A101" s="35">
        <v>74</v>
      </c>
      <c r="B101" s="36" t="s">
        <v>252</v>
      </c>
      <c r="C101" s="36" t="s">
        <v>284</v>
      </c>
      <c r="D101" s="36" t="s">
        <v>191</v>
      </c>
      <c r="E101" s="37"/>
      <c r="F101" s="38">
        <v>7361.35</v>
      </c>
      <c r="G101" s="39"/>
      <c r="H101" s="39"/>
      <c r="I101" s="39"/>
      <c r="J101" s="40">
        <v>861.35</v>
      </c>
      <c r="K101" s="41">
        <f t="shared" si="12"/>
        <v>6500</v>
      </c>
      <c r="L101" s="42"/>
      <c r="M101" s="46"/>
    </row>
    <row r="102" spans="1:13" ht="17.100000000000001" customHeight="1">
      <c r="A102" s="35">
        <v>75</v>
      </c>
      <c r="B102" s="36" t="s">
        <v>265</v>
      </c>
      <c r="C102" s="36" t="s">
        <v>52</v>
      </c>
      <c r="D102" s="36" t="s">
        <v>77</v>
      </c>
      <c r="E102" s="37">
        <v>168</v>
      </c>
      <c r="F102" s="38">
        <v>3775.64</v>
      </c>
      <c r="G102" s="49"/>
      <c r="H102" s="39"/>
      <c r="I102" s="39"/>
      <c r="J102" s="40">
        <v>275.64</v>
      </c>
      <c r="K102" s="41">
        <f t="shared" si="12"/>
        <v>3500</v>
      </c>
      <c r="L102" s="42" t="s">
        <v>463</v>
      </c>
      <c r="M102" s="46"/>
    </row>
    <row r="103" spans="1:13" s="102" customFormat="1" ht="15">
      <c r="A103" s="98"/>
      <c r="B103" s="99" t="s">
        <v>470</v>
      </c>
      <c r="C103" s="99" t="s">
        <v>32</v>
      </c>
      <c r="D103" s="99" t="s">
        <v>229</v>
      </c>
      <c r="E103" s="98"/>
      <c r="F103" s="100">
        <v>6725.54</v>
      </c>
      <c r="G103" s="101"/>
      <c r="H103" s="101"/>
      <c r="I103" s="101"/>
      <c r="J103" s="101">
        <v>725.54</v>
      </c>
      <c r="K103" s="101">
        <f>F103+G103+H103-I103-J103</f>
        <v>6000</v>
      </c>
      <c r="M103" s="102">
        <v>6000</v>
      </c>
    </row>
    <row r="104" spans="1:13" ht="17.100000000000001" customHeight="1">
      <c r="A104" s="35">
        <v>76</v>
      </c>
      <c r="B104" s="36" t="s">
        <v>167</v>
      </c>
      <c r="C104" s="36" t="s">
        <v>169</v>
      </c>
      <c r="D104" s="36" t="s">
        <v>168</v>
      </c>
      <c r="E104" s="37"/>
      <c r="F104" s="38">
        <v>7361.35</v>
      </c>
      <c r="G104" s="39"/>
      <c r="H104" s="39"/>
      <c r="I104" s="39"/>
      <c r="J104" s="40">
        <v>861.35</v>
      </c>
      <c r="K104" s="41">
        <f t="shared" si="12"/>
        <v>6500</v>
      </c>
      <c r="L104" s="42"/>
      <c r="M104" s="46"/>
    </row>
    <row r="105" spans="1:13" ht="17.100000000000001" customHeight="1" thickBot="1">
      <c r="A105" s="43"/>
      <c r="B105" s="43"/>
      <c r="C105" s="43"/>
      <c r="D105" s="43"/>
      <c r="E105" s="43"/>
      <c r="F105" s="29">
        <f t="shared" ref="F105:K105" si="13">SUM(F86:F104)</f>
        <v>111860.69999999998</v>
      </c>
      <c r="G105" s="29">
        <f t="shared" si="13"/>
        <v>0</v>
      </c>
      <c r="H105" s="29">
        <f t="shared" si="13"/>
        <v>0</v>
      </c>
      <c r="I105" s="29">
        <f t="shared" si="13"/>
        <v>2000</v>
      </c>
      <c r="J105" s="29">
        <f t="shared" si="13"/>
        <v>11360.699999999999</v>
      </c>
      <c r="K105" s="30">
        <f t="shared" si="13"/>
        <v>98500</v>
      </c>
      <c r="L105" s="42"/>
      <c r="M105" s="46"/>
    </row>
    <row r="106" spans="1:13" ht="17.100000000000001" customHeight="1" thickTop="1">
      <c r="A106" s="43"/>
      <c r="B106" s="43"/>
      <c r="C106" s="43"/>
      <c r="D106" s="43"/>
      <c r="E106" s="43"/>
      <c r="F106" s="60"/>
      <c r="G106" s="61"/>
      <c r="H106" s="61"/>
      <c r="I106" s="61"/>
      <c r="J106" s="60"/>
      <c r="K106" s="60"/>
      <c r="L106" s="42"/>
      <c r="M106" s="46"/>
    </row>
    <row r="107" spans="1:13" ht="17.100000000000001" customHeight="1">
      <c r="A107" s="43"/>
      <c r="B107" s="43"/>
      <c r="C107" s="43"/>
      <c r="D107" s="43"/>
      <c r="E107" s="43"/>
      <c r="F107" s="60"/>
      <c r="G107" s="61"/>
      <c r="H107" s="61"/>
      <c r="I107" s="61"/>
      <c r="J107" s="60"/>
      <c r="K107" s="60"/>
      <c r="L107" s="42"/>
      <c r="M107" s="46"/>
    </row>
    <row r="108" spans="1:13" ht="17.100000000000001" customHeight="1">
      <c r="A108" s="103" t="s">
        <v>170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34"/>
      <c r="M108" s="46"/>
    </row>
    <row r="109" spans="1:13" ht="17.100000000000001" customHeight="1">
      <c r="A109" s="35">
        <v>77</v>
      </c>
      <c r="B109" s="39" t="s">
        <v>171</v>
      </c>
      <c r="C109" s="39" t="s">
        <v>69</v>
      </c>
      <c r="D109" s="39" t="s">
        <v>13</v>
      </c>
      <c r="E109" s="37">
        <v>31</v>
      </c>
      <c r="F109" s="38">
        <v>11812.01</v>
      </c>
      <c r="G109" s="39"/>
      <c r="H109" s="39"/>
      <c r="I109" s="39"/>
      <c r="J109" s="40">
        <v>1812.01</v>
      </c>
      <c r="K109" s="41">
        <f>+F109+G109+H109-I109-J109</f>
        <v>10000</v>
      </c>
      <c r="L109" s="42"/>
      <c r="M109" s="46"/>
    </row>
    <row r="110" spans="1:13" ht="17.100000000000001" customHeight="1">
      <c r="A110" s="35">
        <v>78</v>
      </c>
      <c r="B110" s="39" t="s">
        <v>295</v>
      </c>
      <c r="C110" s="39" t="s">
        <v>117</v>
      </c>
      <c r="D110" s="39" t="s">
        <v>247</v>
      </c>
      <c r="E110" s="37"/>
      <c r="F110" s="38">
        <v>2484.4499999999998</v>
      </c>
      <c r="G110" s="39">
        <v>15.55</v>
      </c>
      <c r="H110" s="39"/>
      <c r="I110" s="39"/>
      <c r="J110" s="40"/>
      <c r="K110" s="41">
        <f>+F110+G110+H110-I110-J110</f>
        <v>2500</v>
      </c>
      <c r="L110" s="42"/>
      <c r="M110" s="46"/>
    </row>
    <row r="111" spans="1:13" ht="17.100000000000001" customHeight="1">
      <c r="A111" s="35">
        <v>79</v>
      </c>
      <c r="B111" s="39" t="s">
        <v>296</v>
      </c>
      <c r="C111" s="39" t="s">
        <v>39</v>
      </c>
      <c r="D111" s="39" t="s">
        <v>85</v>
      </c>
      <c r="E111" s="37"/>
      <c r="F111" s="38">
        <v>1919.98</v>
      </c>
      <c r="G111" s="39">
        <v>80.02</v>
      </c>
      <c r="H111" s="39"/>
      <c r="I111" s="39"/>
      <c r="J111" s="40"/>
      <c r="K111" s="41">
        <f>+F111+G111+H111-I111-J111</f>
        <v>2000</v>
      </c>
      <c r="L111" s="42"/>
      <c r="M111" s="46"/>
    </row>
    <row r="112" spans="1:13" ht="17.100000000000001" customHeight="1">
      <c r="A112" s="35">
        <v>80</v>
      </c>
      <c r="B112" s="39" t="s">
        <v>402</v>
      </c>
      <c r="C112" s="39" t="s">
        <v>403</v>
      </c>
      <c r="D112" s="39" t="s">
        <v>139</v>
      </c>
      <c r="E112" s="37"/>
      <c r="F112" s="38">
        <v>2484.4499999999998</v>
      </c>
      <c r="G112" s="39">
        <v>15.55</v>
      </c>
      <c r="H112" s="39"/>
      <c r="I112" s="39"/>
      <c r="J112" s="40"/>
      <c r="K112" s="41">
        <f>+F112+G112+H112-I112-J112</f>
        <v>2500</v>
      </c>
      <c r="L112" s="42"/>
      <c r="M112" s="46"/>
    </row>
    <row r="113" spans="1:13" s="57" customFormat="1" ht="17.100000000000001" customHeight="1">
      <c r="A113" s="35">
        <v>81</v>
      </c>
      <c r="B113" s="53" t="s">
        <v>442</v>
      </c>
      <c r="C113" s="53" t="s">
        <v>443</v>
      </c>
      <c r="D113" s="53" t="s">
        <v>139</v>
      </c>
      <c r="E113" s="54"/>
      <c r="F113" s="55">
        <v>1919.98</v>
      </c>
      <c r="G113" s="56">
        <v>80.02</v>
      </c>
      <c r="H113" s="56"/>
      <c r="I113" s="56"/>
      <c r="J113" s="56"/>
      <c r="K113" s="56">
        <f t="shared" ref="K113" si="14">F113+G113+H113-I113-J113</f>
        <v>2000</v>
      </c>
    </row>
    <row r="114" spans="1:13" ht="17.100000000000001" customHeight="1">
      <c r="A114" s="35">
        <v>82</v>
      </c>
      <c r="B114" s="39" t="s">
        <v>172</v>
      </c>
      <c r="C114" s="39" t="s">
        <v>13</v>
      </c>
      <c r="D114" s="39" t="s">
        <v>23</v>
      </c>
      <c r="E114" s="37">
        <v>191</v>
      </c>
      <c r="F114" s="38">
        <v>4907.08</v>
      </c>
      <c r="G114" s="39"/>
      <c r="H114" s="39"/>
      <c r="I114" s="39"/>
      <c r="J114" s="40">
        <v>407.08</v>
      </c>
      <c r="K114" s="41">
        <f>+F114+G114+H114-I114-J114</f>
        <v>4500</v>
      </c>
      <c r="L114" s="42"/>
      <c r="M114" s="46"/>
    </row>
    <row r="115" spans="1:13" ht="17.100000000000001" customHeight="1" thickBot="1">
      <c r="A115" s="43"/>
      <c r="B115" s="43"/>
      <c r="C115" s="43"/>
      <c r="D115" s="43"/>
      <c r="E115" s="43"/>
      <c r="F115" s="29">
        <f t="shared" ref="F115:K115" si="15">SUM(F109:F114)</f>
        <v>25527.949999999997</v>
      </c>
      <c r="G115" s="29">
        <f t="shared" si="15"/>
        <v>191.14</v>
      </c>
      <c r="H115" s="29">
        <f t="shared" si="15"/>
        <v>0</v>
      </c>
      <c r="I115" s="29">
        <f t="shared" si="15"/>
        <v>0</v>
      </c>
      <c r="J115" s="29">
        <f t="shared" si="15"/>
        <v>2219.09</v>
      </c>
      <c r="K115" s="30">
        <f t="shared" si="15"/>
        <v>23500</v>
      </c>
      <c r="L115" s="42"/>
      <c r="M115" s="46"/>
    </row>
    <row r="116" spans="1:13" ht="17.100000000000001" customHeight="1" thickTop="1">
      <c r="A116" s="43"/>
      <c r="B116" s="43"/>
      <c r="C116" s="43"/>
      <c r="D116" s="43"/>
      <c r="E116" s="43"/>
      <c r="F116" s="60"/>
      <c r="G116" s="61"/>
      <c r="H116" s="61"/>
      <c r="I116" s="61"/>
      <c r="J116" s="60"/>
      <c r="K116" s="60"/>
      <c r="L116" s="42"/>
      <c r="M116" s="46"/>
    </row>
    <row r="117" spans="1:13" ht="17.100000000000001" customHeight="1">
      <c r="A117" s="103" t="s">
        <v>173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34"/>
      <c r="M117" s="46"/>
    </row>
    <row r="118" spans="1:13" ht="17.100000000000001" customHeight="1">
      <c r="A118" s="39">
        <v>83</v>
      </c>
      <c r="B118" s="39" t="s">
        <v>174</v>
      </c>
      <c r="C118" s="39" t="s">
        <v>37</v>
      </c>
      <c r="D118" s="39" t="s">
        <v>32</v>
      </c>
      <c r="E118" s="37">
        <v>185</v>
      </c>
      <c r="F118" s="38">
        <v>9268.77</v>
      </c>
      <c r="G118" s="39"/>
      <c r="H118" s="39"/>
      <c r="I118" s="39"/>
      <c r="J118" s="40">
        <v>1268.77</v>
      </c>
      <c r="K118" s="41">
        <f t="shared" ref="K118:K135" si="16">+F118+G118+H118-I118-J118</f>
        <v>8000</v>
      </c>
      <c r="L118" s="42"/>
      <c r="M118" s="46"/>
    </row>
    <row r="119" spans="1:13" ht="17.100000000000001" customHeight="1">
      <c r="A119" s="39">
        <v>84</v>
      </c>
      <c r="B119" s="39" t="s">
        <v>176</v>
      </c>
      <c r="C119" s="39" t="s">
        <v>177</v>
      </c>
      <c r="D119" s="39" t="s">
        <v>178</v>
      </c>
      <c r="E119" s="37">
        <v>205</v>
      </c>
      <c r="F119" s="38">
        <v>5502.32</v>
      </c>
      <c r="G119" s="39"/>
      <c r="H119" s="39"/>
      <c r="I119" s="39"/>
      <c r="J119" s="40">
        <v>502.32</v>
      </c>
      <c r="K119" s="41">
        <f t="shared" si="16"/>
        <v>5000</v>
      </c>
      <c r="L119" s="42"/>
      <c r="M119" s="46"/>
    </row>
    <row r="120" spans="1:13" ht="17.100000000000001" customHeight="1">
      <c r="A120" s="39">
        <v>85</v>
      </c>
      <c r="B120" s="39" t="s">
        <v>179</v>
      </c>
      <c r="C120" s="39" t="s">
        <v>17</v>
      </c>
      <c r="D120" s="39" t="s">
        <v>180</v>
      </c>
      <c r="E120" s="37">
        <v>206</v>
      </c>
      <c r="F120" s="38">
        <v>3775.64</v>
      </c>
      <c r="G120" s="49"/>
      <c r="H120" s="39"/>
      <c r="I120" s="39"/>
      <c r="J120" s="40">
        <v>275.64</v>
      </c>
      <c r="K120" s="41">
        <f t="shared" si="16"/>
        <v>3500</v>
      </c>
      <c r="L120" s="42"/>
      <c r="M120" s="46"/>
    </row>
    <row r="121" spans="1:13" ht="17.100000000000001" customHeight="1">
      <c r="A121" s="39">
        <v>86</v>
      </c>
      <c r="B121" s="39" t="s">
        <v>181</v>
      </c>
      <c r="C121" s="39" t="s">
        <v>20</v>
      </c>
      <c r="D121" s="39" t="s">
        <v>182</v>
      </c>
      <c r="E121" s="37">
        <v>207</v>
      </c>
      <c r="F121" s="38">
        <v>3775.64</v>
      </c>
      <c r="G121" s="49"/>
      <c r="H121" s="39"/>
      <c r="I121" s="39"/>
      <c r="J121" s="40">
        <v>275.64</v>
      </c>
      <c r="K121" s="41">
        <f t="shared" si="16"/>
        <v>3500</v>
      </c>
      <c r="L121" s="42"/>
      <c r="M121" s="46"/>
    </row>
    <row r="122" spans="1:13" ht="17.100000000000001" customHeight="1">
      <c r="A122" s="39">
        <v>87</v>
      </c>
      <c r="B122" s="39" t="s">
        <v>183</v>
      </c>
      <c r="C122" s="39" t="s">
        <v>184</v>
      </c>
      <c r="D122" s="39" t="s">
        <v>32</v>
      </c>
      <c r="E122" s="37">
        <v>208</v>
      </c>
      <c r="F122" s="38">
        <v>4336.68</v>
      </c>
      <c r="G122" s="39"/>
      <c r="H122" s="39"/>
      <c r="I122" s="39"/>
      <c r="J122" s="40">
        <v>336.68</v>
      </c>
      <c r="K122" s="41">
        <f t="shared" si="16"/>
        <v>4000.0000000000005</v>
      </c>
      <c r="L122" s="42"/>
      <c r="M122" s="46"/>
    </row>
    <row r="123" spans="1:13" ht="17.100000000000001" customHeight="1">
      <c r="A123" s="39">
        <v>88</v>
      </c>
      <c r="B123" s="47" t="s">
        <v>62</v>
      </c>
      <c r="C123" s="47" t="s">
        <v>63</v>
      </c>
      <c r="D123" s="47" t="s">
        <v>47</v>
      </c>
      <c r="E123" s="37"/>
      <c r="F123" s="38">
        <v>4907.08</v>
      </c>
      <c r="G123" s="39"/>
      <c r="H123" s="39"/>
      <c r="I123" s="39"/>
      <c r="J123" s="40">
        <v>407.08</v>
      </c>
      <c r="K123" s="41">
        <f t="shared" si="16"/>
        <v>4500</v>
      </c>
      <c r="L123" s="45"/>
      <c r="M123" s="46"/>
    </row>
    <row r="124" spans="1:13" ht="17.100000000000001" customHeight="1">
      <c r="A124" s="39">
        <v>89</v>
      </c>
      <c r="B124" s="47" t="s">
        <v>285</v>
      </c>
      <c r="C124" s="47" t="s">
        <v>308</v>
      </c>
      <c r="D124" s="47" t="s">
        <v>299</v>
      </c>
      <c r="E124" s="37"/>
      <c r="F124" s="38">
        <v>5502.32</v>
      </c>
      <c r="G124" s="39"/>
      <c r="H124" s="39"/>
      <c r="I124" s="39"/>
      <c r="J124" s="40">
        <v>502.32</v>
      </c>
      <c r="K124" s="41">
        <f t="shared" si="16"/>
        <v>5000</v>
      </c>
      <c r="L124" s="45"/>
      <c r="M124" s="46"/>
    </row>
    <row r="125" spans="1:13" ht="17.100000000000001" customHeight="1">
      <c r="A125" s="39">
        <v>90</v>
      </c>
      <c r="B125" s="47" t="s">
        <v>292</v>
      </c>
      <c r="C125" s="47" t="s">
        <v>293</v>
      </c>
      <c r="D125" s="47" t="s">
        <v>290</v>
      </c>
      <c r="E125" s="37"/>
      <c r="F125" s="38">
        <v>3775.64</v>
      </c>
      <c r="G125" s="49"/>
      <c r="H125" s="39"/>
      <c r="I125" s="39"/>
      <c r="J125" s="40">
        <v>275.64</v>
      </c>
      <c r="K125" s="41">
        <f t="shared" si="16"/>
        <v>3500</v>
      </c>
      <c r="L125" s="45"/>
      <c r="M125" s="46"/>
    </row>
    <row r="126" spans="1:13" ht="17.100000000000001" customHeight="1">
      <c r="A126" s="39">
        <v>91</v>
      </c>
      <c r="B126" s="47" t="s">
        <v>309</v>
      </c>
      <c r="C126" s="47" t="s">
        <v>55</v>
      </c>
      <c r="D126" s="47" t="s">
        <v>186</v>
      </c>
      <c r="E126" s="37"/>
      <c r="F126" s="38">
        <v>3775.64</v>
      </c>
      <c r="G126" s="49"/>
      <c r="H126" s="39"/>
      <c r="I126" s="39"/>
      <c r="J126" s="40">
        <v>275.64</v>
      </c>
      <c r="K126" s="41">
        <f t="shared" si="16"/>
        <v>3500</v>
      </c>
      <c r="L126" s="45"/>
      <c r="M126" s="46"/>
    </row>
    <row r="127" spans="1:13" ht="17.100000000000001" customHeight="1">
      <c r="A127" s="39">
        <v>92</v>
      </c>
      <c r="B127" s="47" t="s">
        <v>300</v>
      </c>
      <c r="C127" s="47" t="s">
        <v>63</v>
      </c>
      <c r="D127" s="47" t="s">
        <v>47</v>
      </c>
      <c r="E127" s="37"/>
      <c r="F127" s="38">
        <v>3775.64</v>
      </c>
      <c r="G127" s="49"/>
      <c r="H127" s="39"/>
      <c r="I127" s="39"/>
      <c r="J127" s="40">
        <v>275.64</v>
      </c>
      <c r="K127" s="41">
        <f t="shared" si="16"/>
        <v>3500</v>
      </c>
      <c r="L127" s="45"/>
      <c r="M127" s="46"/>
    </row>
    <row r="128" spans="1:13" ht="17.100000000000001" customHeight="1">
      <c r="A128" s="39">
        <v>93</v>
      </c>
      <c r="B128" s="47" t="s">
        <v>404</v>
      </c>
      <c r="C128" s="47" t="s">
        <v>178</v>
      </c>
      <c r="D128" s="47" t="s">
        <v>17</v>
      </c>
      <c r="E128" s="37"/>
      <c r="F128" s="38">
        <v>2484.4499999999998</v>
      </c>
      <c r="G128" s="49">
        <v>15.55</v>
      </c>
      <c r="H128" s="39"/>
      <c r="I128" s="39"/>
      <c r="J128" s="40"/>
      <c r="K128" s="41">
        <f t="shared" si="16"/>
        <v>2500</v>
      </c>
      <c r="L128" s="45"/>
      <c r="M128" s="46"/>
    </row>
    <row r="129" spans="1:13" ht="17.100000000000001" customHeight="1">
      <c r="A129" s="39">
        <v>94</v>
      </c>
      <c r="B129" s="47" t="s">
        <v>405</v>
      </c>
      <c r="C129" s="47" t="s">
        <v>23</v>
      </c>
      <c r="D129" s="47" t="s">
        <v>105</v>
      </c>
      <c r="E129" s="37"/>
      <c r="F129" s="38">
        <v>2484.4499999999998</v>
      </c>
      <c r="G129" s="49">
        <v>15.55</v>
      </c>
      <c r="H129" s="39"/>
      <c r="I129" s="39"/>
      <c r="J129" s="40"/>
      <c r="K129" s="41">
        <f t="shared" si="16"/>
        <v>2500</v>
      </c>
      <c r="L129" s="45"/>
      <c r="M129" s="46"/>
    </row>
    <row r="130" spans="1:13" ht="17.100000000000001" customHeight="1">
      <c r="A130" s="39">
        <v>95</v>
      </c>
      <c r="B130" s="47" t="s">
        <v>406</v>
      </c>
      <c r="C130" s="47" t="s">
        <v>63</v>
      </c>
      <c r="D130" s="47" t="s">
        <v>407</v>
      </c>
      <c r="E130" s="37"/>
      <c r="F130" s="38">
        <v>5502.32</v>
      </c>
      <c r="G130" s="49"/>
      <c r="H130" s="39"/>
      <c r="I130" s="39"/>
      <c r="J130" s="40">
        <v>502.32</v>
      </c>
      <c r="K130" s="41">
        <f t="shared" si="16"/>
        <v>5000</v>
      </c>
      <c r="L130" s="45"/>
      <c r="M130" s="46"/>
    </row>
    <row r="131" spans="1:13" s="63" customFormat="1" ht="17.100000000000001" customHeight="1">
      <c r="A131" s="39">
        <v>96</v>
      </c>
      <c r="B131" s="53" t="s">
        <v>413</v>
      </c>
      <c r="C131" s="53" t="s">
        <v>112</v>
      </c>
      <c r="D131" s="53" t="s">
        <v>196</v>
      </c>
      <c r="E131" s="53"/>
      <c r="F131" s="38">
        <v>5502.32</v>
      </c>
      <c r="G131" s="49"/>
      <c r="H131" s="39"/>
      <c r="I131" s="39">
        <v>166</v>
      </c>
      <c r="J131" s="40">
        <v>502.32</v>
      </c>
      <c r="K131" s="21">
        <f t="shared" si="16"/>
        <v>4834</v>
      </c>
      <c r="L131" s="63">
        <v>5000</v>
      </c>
    </row>
    <row r="132" spans="1:13" s="63" customFormat="1" ht="17.100000000000001" customHeight="1">
      <c r="A132" s="39">
        <v>97</v>
      </c>
      <c r="B132" s="53" t="s">
        <v>414</v>
      </c>
      <c r="C132" s="53" t="s">
        <v>139</v>
      </c>
      <c r="D132" s="53" t="s">
        <v>415</v>
      </c>
      <c r="E132" s="53"/>
      <c r="F132" s="38">
        <v>2484.4499999999998</v>
      </c>
      <c r="G132" s="49">
        <v>15.55</v>
      </c>
      <c r="H132" s="39"/>
      <c r="I132" s="39"/>
      <c r="J132" s="40"/>
      <c r="K132" s="21">
        <f t="shared" si="16"/>
        <v>2500</v>
      </c>
      <c r="L132" s="63">
        <v>2500</v>
      </c>
    </row>
    <row r="133" spans="1:13" s="57" customFormat="1" ht="17.100000000000001" customHeight="1">
      <c r="A133" s="39">
        <v>98</v>
      </c>
      <c r="B133" s="53" t="s">
        <v>448</v>
      </c>
      <c r="C133" s="53" t="s">
        <v>39</v>
      </c>
      <c r="D133" s="53" t="s">
        <v>13</v>
      </c>
      <c r="E133" s="54"/>
      <c r="F133" s="55">
        <v>3775.64</v>
      </c>
      <c r="G133" s="56"/>
      <c r="H133" s="56"/>
      <c r="I133" s="56"/>
      <c r="J133" s="56">
        <v>275.64</v>
      </c>
      <c r="K133" s="56">
        <f t="shared" ref="K133" si="17">F133+G133+H133-I133-J133</f>
        <v>3500</v>
      </c>
    </row>
    <row r="134" spans="1:13" s="57" customFormat="1" ht="17.100000000000001" customHeight="1">
      <c r="A134" s="39">
        <v>100</v>
      </c>
      <c r="B134" s="53" t="s">
        <v>454</v>
      </c>
      <c r="C134" s="53" t="s">
        <v>17</v>
      </c>
      <c r="D134" s="53" t="s">
        <v>17</v>
      </c>
      <c r="E134" s="54"/>
      <c r="F134" s="55">
        <v>5502.32</v>
      </c>
      <c r="G134" s="56"/>
      <c r="H134" s="56"/>
      <c r="I134" s="56"/>
      <c r="J134" s="56">
        <v>502.32</v>
      </c>
      <c r="K134" s="56">
        <f t="shared" ref="K134" si="18">F134+G134+H134-I134-J134</f>
        <v>5000</v>
      </c>
      <c r="L134" s="57">
        <v>5000</v>
      </c>
    </row>
    <row r="135" spans="1:13" ht="17.100000000000001" customHeight="1">
      <c r="A135" s="39">
        <v>101</v>
      </c>
      <c r="B135" s="39" t="s">
        <v>185</v>
      </c>
      <c r="C135" s="39" t="s">
        <v>186</v>
      </c>
      <c r="D135" s="39" t="s">
        <v>187</v>
      </c>
      <c r="E135" s="37">
        <v>209</v>
      </c>
      <c r="F135" s="38">
        <v>3775.64</v>
      </c>
      <c r="G135" s="49"/>
      <c r="H135" s="39"/>
      <c r="I135" s="39"/>
      <c r="J135" s="40">
        <v>275.64</v>
      </c>
      <c r="K135" s="21">
        <f t="shared" si="16"/>
        <v>3500</v>
      </c>
      <c r="L135" s="42"/>
      <c r="M135" s="46"/>
    </row>
    <row r="136" spans="1:13" ht="17.100000000000001" customHeight="1" thickBot="1">
      <c r="A136" s="43"/>
      <c r="B136" s="43"/>
      <c r="C136" s="43"/>
      <c r="D136" s="43"/>
      <c r="E136" s="43"/>
      <c r="F136" s="29">
        <f t="shared" ref="F136:K136" si="19">SUM(F118:F135)</f>
        <v>79906.959999999977</v>
      </c>
      <c r="G136" s="29">
        <f t="shared" si="19"/>
        <v>46.650000000000006</v>
      </c>
      <c r="H136" s="29">
        <f t="shared" si="19"/>
        <v>0</v>
      </c>
      <c r="I136" s="29">
        <f t="shared" si="19"/>
        <v>166</v>
      </c>
      <c r="J136" s="29">
        <f t="shared" si="19"/>
        <v>6453.61</v>
      </c>
      <c r="K136" s="30">
        <f t="shared" si="19"/>
        <v>73334</v>
      </c>
      <c r="L136" s="42"/>
      <c r="M136" s="46"/>
    </row>
    <row r="137" spans="1:13" ht="17.100000000000001" customHeight="1" thickTop="1">
      <c r="A137" s="43"/>
      <c r="B137" s="43"/>
      <c r="C137" s="43"/>
      <c r="D137" s="43"/>
      <c r="E137" s="43"/>
      <c r="F137" s="64"/>
      <c r="G137" s="61"/>
      <c r="H137" s="61"/>
      <c r="I137" s="61"/>
      <c r="J137" s="60"/>
      <c r="K137" s="60"/>
      <c r="L137" s="42"/>
      <c r="M137" s="46"/>
    </row>
    <row r="138" spans="1:13" ht="17.100000000000001" customHeight="1">
      <c r="A138" s="103" t="s">
        <v>188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34"/>
      <c r="M138" s="46"/>
    </row>
    <row r="139" spans="1:13" ht="17.100000000000001" customHeight="1">
      <c r="A139" s="39">
        <v>102</v>
      </c>
      <c r="B139" s="39" t="s">
        <v>189</v>
      </c>
      <c r="C139" s="39" t="s">
        <v>47</v>
      </c>
      <c r="D139" s="39" t="s">
        <v>92</v>
      </c>
      <c r="E139" s="39"/>
      <c r="F139" s="38">
        <v>14384.43</v>
      </c>
      <c r="G139" s="39"/>
      <c r="H139" s="39"/>
      <c r="I139" s="39"/>
      <c r="J139" s="40">
        <v>2384.4299999999998</v>
      </c>
      <c r="K139" s="41">
        <f>+F139+G139+H139-I139-J139</f>
        <v>12000</v>
      </c>
      <c r="L139" s="42"/>
      <c r="M139" s="46"/>
    </row>
    <row r="140" spans="1:13" ht="17.100000000000001" customHeight="1">
      <c r="A140" s="39">
        <v>103</v>
      </c>
      <c r="B140" s="39" t="s">
        <v>190</v>
      </c>
      <c r="C140" s="39" t="s">
        <v>28</v>
      </c>
      <c r="D140" s="39" t="s">
        <v>191</v>
      </c>
      <c r="E140" s="39"/>
      <c r="F140" s="38">
        <v>7361.35</v>
      </c>
      <c r="G140" s="39"/>
      <c r="H140" s="39"/>
      <c r="I140" s="39"/>
      <c r="J140" s="40">
        <v>861.35</v>
      </c>
      <c r="K140" s="41">
        <f>+F140+G140+H140-I140-J140</f>
        <v>6500</v>
      </c>
      <c r="L140" s="42"/>
      <c r="M140" s="46"/>
    </row>
    <row r="141" spans="1:13" s="57" customFormat="1" ht="17.100000000000001" customHeight="1">
      <c r="A141" s="39">
        <v>104</v>
      </c>
      <c r="B141" s="53" t="s">
        <v>439</v>
      </c>
      <c r="C141" s="53" t="s">
        <v>85</v>
      </c>
      <c r="D141" s="53" t="s">
        <v>304</v>
      </c>
      <c r="E141" s="54"/>
      <c r="F141" s="55">
        <v>7361.35</v>
      </c>
      <c r="G141" s="56"/>
      <c r="H141" s="56"/>
      <c r="I141" s="56"/>
      <c r="J141" s="56">
        <v>861.35</v>
      </c>
      <c r="K141" s="56">
        <f t="shared" ref="K141" si="20">F141+G141+H141-I141-J141</f>
        <v>6500</v>
      </c>
      <c r="L141" s="57">
        <v>6500</v>
      </c>
    </row>
    <row r="142" spans="1:13" ht="17.100000000000001" customHeight="1">
      <c r="A142" s="39">
        <v>105</v>
      </c>
      <c r="B142" s="36" t="s">
        <v>126</v>
      </c>
      <c r="C142" s="36" t="s">
        <v>60</v>
      </c>
      <c r="D142" s="36" t="s">
        <v>127</v>
      </c>
      <c r="E142" s="37">
        <v>247</v>
      </c>
      <c r="F142" s="38">
        <v>5502.32</v>
      </c>
      <c r="G142" s="39"/>
      <c r="H142" s="39"/>
      <c r="I142" s="39"/>
      <c r="J142" s="40">
        <v>502.32</v>
      </c>
      <c r="K142" s="41">
        <f>+F142+G142+H142-I142-J142</f>
        <v>5000</v>
      </c>
      <c r="L142" s="42" t="s">
        <v>462</v>
      </c>
      <c r="M142" s="46"/>
    </row>
    <row r="143" spans="1:13" ht="17.100000000000001" customHeight="1">
      <c r="A143" s="39">
        <v>106</v>
      </c>
      <c r="B143" s="39" t="s">
        <v>192</v>
      </c>
      <c r="C143" s="39" t="s">
        <v>17</v>
      </c>
      <c r="D143" s="39" t="s">
        <v>29</v>
      </c>
      <c r="E143" s="39">
        <f>+A143</f>
        <v>106</v>
      </c>
      <c r="F143" s="38">
        <v>4907.08</v>
      </c>
      <c r="G143" s="39"/>
      <c r="H143" s="39"/>
      <c r="I143" s="39"/>
      <c r="J143" s="40">
        <v>407.08</v>
      </c>
      <c r="K143" s="41">
        <f>+F143+G143+H143-I143-J143</f>
        <v>4500</v>
      </c>
      <c r="L143" s="42"/>
      <c r="M143" s="46"/>
    </row>
    <row r="144" spans="1:13" ht="17.100000000000001" customHeight="1" thickBot="1">
      <c r="A144" s="43"/>
      <c r="B144" s="43"/>
      <c r="C144" s="43"/>
      <c r="D144" s="43"/>
      <c r="E144" s="43"/>
      <c r="F144" s="29">
        <f t="shared" ref="F144:K144" si="21">SUM(F139:F143)</f>
        <v>39516.53</v>
      </c>
      <c r="G144" s="29">
        <f t="shared" si="21"/>
        <v>0</v>
      </c>
      <c r="H144" s="29">
        <f t="shared" si="21"/>
        <v>0</v>
      </c>
      <c r="I144" s="29">
        <f t="shared" si="21"/>
        <v>0</v>
      </c>
      <c r="J144" s="29">
        <f t="shared" si="21"/>
        <v>5016.53</v>
      </c>
      <c r="K144" s="30">
        <f t="shared" si="21"/>
        <v>34500</v>
      </c>
      <c r="L144" s="42"/>
      <c r="M144" s="46"/>
    </row>
    <row r="145" spans="1:13" ht="17.100000000000001" customHeight="1" thickTop="1">
      <c r="A145" s="43"/>
      <c r="B145" s="43"/>
      <c r="C145" s="43"/>
      <c r="D145" s="43"/>
      <c r="E145" s="43"/>
      <c r="F145" s="64"/>
      <c r="G145" s="61"/>
      <c r="H145" s="61"/>
      <c r="I145" s="61"/>
      <c r="J145" s="60"/>
      <c r="K145" s="60"/>
      <c r="L145" s="42"/>
      <c r="M145" s="46"/>
    </row>
    <row r="146" spans="1:13" ht="17.100000000000001" customHeight="1">
      <c r="A146" s="103" t="s">
        <v>124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34"/>
      <c r="M146" s="46"/>
    </row>
    <row r="147" spans="1:13" ht="17.100000000000001" customHeight="1">
      <c r="A147" s="35">
        <v>107</v>
      </c>
      <c r="B147" s="36" t="s">
        <v>193</v>
      </c>
      <c r="C147" s="36" t="s">
        <v>194</v>
      </c>
      <c r="D147" s="36" t="s">
        <v>13</v>
      </c>
      <c r="E147" s="37">
        <v>322</v>
      </c>
      <c r="F147" s="38">
        <v>9268.77</v>
      </c>
      <c r="G147" s="39"/>
      <c r="H147" s="39"/>
      <c r="I147" s="39"/>
      <c r="J147" s="40">
        <v>1268.77</v>
      </c>
      <c r="K147" s="41">
        <f t="shared" ref="K147:K152" si="22">+F147+G147+H147-I147-J147</f>
        <v>8000</v>
      </c>
      <c r="L147" s="42" t="s">
        <v>464</v>
      </c>
      <c r="M147" s="46"/>
    </row>
    <row r="148" spans="1:13" ht="17.100000000000001" customHeight="1">
      <c r="A148" s="35">
        <v>108</v>
      </c>
      <c r="B148" s="47" t="s">
        <v>195</v>
      </c>
      <c r="C148" s="47" t="s">
        <v>196</v>
      </c>
      <c r="D148" s="47" t="s">
        <v>197</v>
      </c>
      <c r="E148" s="37">
        <v>420</v>
      </c>
      <c r="F148" s="38">
        <v>5502.32</v>
      </c>
      <c r="G148" s="39"/>
      <c r="H148" s="39"/>
      <c r="I148" s="39"/>
      <c r="J148" s="40">
        <v>502.32</v>
      </c>
      <c r="K148" s="41">
        <f t="shared" si="22"/>
        <v>5000</v>
      </c>
      <c r="L148" s="42" t="s">
        <v>462</v>
      </c>
      <c r="M148" s="46"/>
    </row>
    <row r="149" spans="1:13" ht="17.100000000000001" customHeight="1">
      <c r="A149" s="35">
        <v>109</v>
      </c>
      <c r="B149" s="47" t="s">
        <v>198</v>
      </c>
      <c r="C149" s="47" t="s">
        <v>13</v>
      </c>
      <c r="D149" s="47" t="s">
        <v>23</v>
      </c>
      <c r="E149" s="37">
        <v>102</v>
      </c>
      <c r="F149" s="38">
        <v>5502.32</v>
      </c>
      <c r="G149" s="39"/>
      <c r="H149" s="39"/>
      <c r="I149" s="39"/>
      <c r="J149" s="40">
        <v>502.32</v>
      </c>
      <c r="K149" s="41">
        <f t="shared" si="22"/>
        <v>5000</v>
      </c>
      <c r="L149" s="42" t="s">
        <v>462</v>
      </c>
      <c r="M149" s="46"/>
    </row>
    <row r="150" spans="1:13" ht="17.100000000000001" customHeight="1">
      <c r="A150" s="35">
        <v>110</v>
      </c>
      <c r="B150" s="36" t="s">
        <v>199</v>
      </c>
      <c r="C150" s="36" t="s">
        <v>121</v>
      </c>
      <c r="D150" s="36" t="s">
        <v>200</v>
      </c>
      <c r="E150" s="37">
        <v>136</v>
      </c>
      <c r="F150" s="38">
        <v>3775.64</v>
      </c>
      <c r="G150" s="49"/>
      <c r="H150" s="39"/>
      <c r="I150" s="39"/>
      <c r="J150" s="40">
        <v>275.64</v>
      </c>
      <c r="K150" s="41">
        <f t="shared" si="22"/>
        <v>3500</v>
      </c>
      <c r="L150" s="42"/>
      <c r="M150" s="46"/>
    </row>
    <row r="151" spans="1:13" ht="17.100000000000001" customHeight="1">
      <c r="A151" s="35">
        <v>111</v>
      </c>
      <c r="B151" s="36" t="s">
        <v>201</v>
      </c>
      <c r="C151" s="36" t="s">
        <v>60</v>
      </c>
      <c r="D151" s="36" t="s">
        <v>121</v>
      </c>
      <c r="E151" s="37">
        <v>64</v>
      </c>
      <c r="F151" s="38">
        <v>3775.64</v>
      </c>
      <c r="G151" s="49"/>
      <c r="H151" s="39"/>
      <c r="I151" s="39"/>
      <c r="J151" s="40">
        <v>275.64</v>
      </c>
      <c r="K151" s="41">
        <f t="shared" si="22"/>
        <v>3500</v>
      </c>
      <c r="L151" s="42" t="s">
        <v>463</v>
      </c>
      <c r="M151" s="46"/>
    </row>
    <row r="152" spans="1:13" ht="17.100000000000001" customHeight="1">
      <c r="A152" s="35">
        <v>112</v>
      </c>
      <c r="B152" s="36" t="s">
        <v>202</v>
      </c>
      <c r="C152" s="36" t="s">
        <v>34</v>
      </c>
      <c r="D152" s="36" t="s">
        <v>203</v>
      </c>
      <c r="E152" s="37">
        <v>445</v>
      </c>
      <c r="F152" s="38">
        <v>3051.51</v>
      </c>
      <c r="G152" s="39"/>
      <c r="H152" s="39"/>
      <c r="I152" s="39"/>
      <c r="J152" s="40">
        <v>51.51</v>
      </c>
      <c r="K152" s="41">
        <f t="shared" si="22"/>
        <v>3000</v>
      </c>
      <c r="L152" s="42"/>
      <c r="M152" s="46"/>
    </row>
    <row r="153" spans="1:13" ht="17.100000000000001" customHeight="1" thickBot="1">
      <c r="A153" s="43"/>
      <c r="B153" s="43"/>
      <c r="C153" s="43"/>
      <c r="D153" s="43"/>
      <c r="E153" s="43"/>
      <c r="F153" s="65">
        <f t="shared" ref="F153:K153" si="23">SUM(F147:F152)</f>
        <v>30876.199999999997</v>
      </c>
      <c r="G153" s="65">
        <f t="shared" si="23"/>
        <v>0</v>
      </c>
      <c r="H153" s="65">
        <f t="shared" si="23"/>
        <v>0</v>
      </c>
      <c r="I153" s="65">
        <f t="shared" si="23"/>
        <v>0</v>
      </c>
      <c r="J153" s="65">
        <f t="shared" si="23"/>
        <v>2876.2</v>
      </c>
      <c r="K153" s="66">
        <f t="shared" si="23"/>
        <v>28000</v>
      </c>
      <c r="L153" s="42"/>
      <c r="M153" s="46"/>
    </row>
    <row r="154" spans="1:13" ht="17.100000000000001" customHeight="1" thickTop="1">
      <c r="A154" s="43"/>
      <c r="B154" s="43"/>
      <c r="C154" s="43"/>
      <c r="D154" s="43"/>
      <c r="E154" s="43"/>
      <c r="F154" s="64"/>
      <c r="G154" s="61"/>
      <c r="H154" s="61"/>
      <c r="I154" s="61"/>
      <c r="J154" s="60"/>
      <c r="K154" s="60"/>
      <c r="L154" s="42"/>
      <c r="M154" s="46"/>
    </row>
    <row r="155" spans="1:13" ht="17.100000000000001" customHeight="1">
      <c r="A155" s="43"/>
      <c r="B155" s="43"/>
      <c r="C155" s="43"/>
      <c r="D155" s="43"/>
      <c r="E155" s="43"/>
      <c r="F155" s="64"/>
      <c r="G155" s="61"/>
      <c r="H155" s="61"/>
      <c r="I155" s="61"/>
      <c r="J155" s="60"/>
      <c r="K155" s="60"/>
      <c r="L155" s="42"/>
      <c r="M155" s="46"/>
    </row>
    <row r="156" spans="1:13" ht="17.100000000000001" customHeight="1">
      <c r="A156" s="103" t="s">
        <v>204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34"/>
      <c r="M156" s="46"/>
    </row>
    <row r="157" spans="1:13" ht="17.100000000000001" customHeight="1">
      <c r="A157" s="35">
        <v>113</v>
      </c>
      <c r="B157" s="36" t="s">
        <v>205</v>
      </c>
      <c r="C157" s="36" t="s">
        <v>36</v>
      </c>
      <c r="D157" s="36" t="s">
        <v>206</v>
      </c>
      <c r="E157" s="37">
        <v>322</v>
      </c>
      <c r="F157" s="38">
        <v>15038.19</v>
      </c>
      <c r="G157" s="39"/>
      <c r="H157" s="39"/>
      <c r="I157" s="39"/>
      <c r="J157" s="40">
        <v>2538.19</v>
      </c>
      <c r="K157" s="41">
        <f t="shared" ref="K157:K163" si="24">+F157+G157+H157-I157-J157</f>
        <v>12500</v>
      </c>
      <c r="L157" s="42"/>
      <c r="M157" s="46"/>
    </row>
    <row r="158" spans="1:13" ht="17.100000000000001" customHeight="1">
      <c r="A158" s="35">
        <v>114</v>
      </c>
      <c r="B158" s="36" t="s">
        <v>207</v>
      </c>
      <c r="C158" s="47" t="s">
        <v>208</v>
      </c>
      <c r="D158" s="47" t="s">
        <v>209</v>
      </c>
      <c r="E158" s="37"/>
      <c r="F158" s="38">
        <v>7361.35</v>
      </c>
      <c r="G158" s="39"/>
      <c r="H158" s="39"/>
      <c r="I158" s="39"/>
      <c r="J158" s="40">
        <v>861.35</v>
      </c>
      <c r="K158" s="41">
        <f t="shared" si="24"/>
        <v>6500</v>
      </c>
      <c r="L158" s="45"/>
      <c r="M158" s="46"/>
    </row>
    <row r="159" spans="1:13" ht="17.100000000000001" customHeight="1">
      <c r="A159" s="35">
        <v>115</v>
      </c>
      <c r="B159" s="47" t="s">
        <v>279</v>
      </c>
      <c r="C159" s="47" t="s">
        <v>250</v>
      </c>
      <c r="D159" s="47" t="s">
        <v>280</v>
      </c>
      <c r="E159" s="37"/>
      <c r="F159" s="38">
        <v>11812.01</v>
      </c>
      <c r="G159" s="39"/>
      <c r="H159" s="39"/>
      <c r="I159" s="39"/>
      <c r="J159" s="40">
        <v>1812.01</v>
      </c>
      <c r="K159" s="41">
        <f t="shared" si="24"/>
        <v>10000</v>
      </c>
      <c r="L159" s="42"/>
      <c r="M159" s="46"/>
    </row>
    <row r="160" spans="1:13" ht="17.100000000000001" customHeight="1">
      <c r="A160" s="35">
        <v>116</v>
      </c>
      <c r="B160" s="47" t="s">
        <v>113</v>
      </c>
      <c r="C160" s="47" t="s">
        <v>49</v>
      </c>
      <c r="D160" s="47" t="s">
        <v>281</v>
      </c>
      <c r="E160" s="37"/>
      <c r="F160" s="38">
        <v>9268.77</v>
      </c>
      <c r="G160" s="39"/>
      <c r="H160" s="39"/>
      <c r="I160" s="39"/>
      <c r="J160" s="40">
        <v>1268.77</v>
      </c>
      <c r="K160" s="41">
        <f>+F160+G160+H160-I160-J160</f>
        <v>8000</v>
      </c>
      <c r="L160" s="42"/>
      <c r="M160" s="46"/>
    </row>
    <row r="161" spans="1:13" s="97" customFormat="1" ht="17.100000000000001" customHeight="1">
      <c r="A161" s="91">
        <v>117</v>
      </c>
      <c r="B161" s="92" t="s">
        <v>283</v>
      </c>
      <c r="C161" s="92" t="s">
        <v>251</v>
      </c>
      <c r="D161" s="92" t="s">
        <v>282</v>
      </c>
      <c r="E161" s="37"/>
      <c r="F161" s="38">
        <v>8632.9599999999991</v>
      </c>
      <c r="G161" s="93"/>
      <c r="H161" s="93"/>
      <c r="I161" s="93"/>
      <c r="J161" s="94">
        <v>1132.96</v>
      </c>
      <c r="K161" s="41">
        <f t="shared" si="24"/>
        <v>7499.9999999999991</v>
      </c>
      <c r="L161" s="95"/>
      <c r="M161" s="96"/>
    </row>
    <row r="162" spans="1:13" s="102" customFormat="1" ht="15">
      <c r="A162" s="98"/>
      <c r="B162" s="99" t="s">
        <v>466</v>
      </c>
      <c r="C162" s="99" t="s">
        <v>467</v>
      </c>
      <c r="D162" s="99" t="s">
        <v>304</v>
      </c>
      <c r="E162" s="98"/>
      <c r="F162" s="100">
        <v>7361.35</v>
      </c>
      <c r="G162" s="101"/>
      <c r="H162" s="101"/>
      <c r="I162" s="101"/>
      <c r="J162" s="101">
        <v>861.35</v>
      </c>
      <c r="K162" s="101">
        <f>F162+G162+H162-I162-J162</f>
        <v>6500</v>
      </c>
      <c r="M162" s="102">
        <v>6500</v>
      </c>
    </row>
    <row r="163" spans="1:13" s="97" customFormat="1" ht="17.100000000000001" customHeight="1">
      <c r="A163" s="91">
        <v>118</v>
      </c>
      <c r="B163" s="92" t="s">
        <v>210</v>
      </c>
      <c r="C163" s="92" t="s">
        <v>211</v>
      </c>
      <c r="D163" s="92" t="s">
        <v>58</v>
      </c>
      <c r="E163" s="37">
        <v>102</v>
      </c>
      <c r="F163" s="38">
        <v>4907.08</v>
      </c>
      <c r="G163" s="93"/>
      <c r="H163" s="93"/>
      <c r="I163" s="93"/>
      <c r="J163" s="94">
        <v>407.08</v>
      </c>
      <c r="K163" s="41">
        <f t="shared" si="24"/>
        <v>4500</v>
      </c>
      <c r="L163" s="95"/>
      <c r="M163" s="96"/>
    </row>
    <row r="164" spans="1:13" ht="17.100000000000001" customHeight="1" thickBot="1">
      <c r="A164" s="43"/>
      <c r="B164" s="43"/>
      <c r="C164" s="43"/>
      <c r="D164" s="43"/>
      <c r="E164" s="43"/>
      <c r="F164" s="65">
        <f t="shared" ref="F164:K164" si="25">SUM(F157:F163)</f>
        <v>64381.710000000006</v>
      </c>
      <c r="G164" s="65">
        <f t="shared" si="25"/>
        <v>0</v>
      </c>
      <c r="H164" s="65">
        <f t="shared" si="25"/>
        <v>0</v>
      </c>
      <c r="I164" s="65">
        <f t="shared" si="25"/>
        <v>0</v>
      </c>
      <c r="J164" s="65">
        <f t="shared" si="25"/>
        <v>8881.7099999999991</v>
      </c>
      <c r="K164" s="66">
        <f t="shared" si="25"/>
        <v>55500</v>
      </c>
      <c r="L164" s="42"/>
      <c r="M164" s="46"/>
    </row>
    <row r="165" spans="1:13" ht="17.100000000000001" customHeight="1" thickTop="1">
      <c r="A165" s="43"/>
      <c r="B165" s="43"/>
      <c r="C165" s="43"/>
      <c r="D165" s="43"/>
      <c r="E165" s="43"/>
      <c r="F165" s="64"/>
      <c r="G165" s="61"/>
      <c r="H165" s="61"/>
      <c r="I165" s="61"/>
      <c r="J165" s="60"/>
      <c r="K165" s="60"/>
      <c r="L165" s="42"/>
      <c r="M165" s="46"/>
    </row>
    <row r="166" spans="1:13" ht="17.100000000000001" customHeight="1">
      <c r="A166" s="43"/>
      <c r="B166" s="43"/>
      <c r="C166" s="43"/>
      <c r="D166" s="43"/>
      <c r="E166" s="43"/>
      <c r="F166" s="64"/>
      <c r="G166" s="61"/>
      <c r="H166" s="61"/>
      <c r="I166" s="61"/>
      <c r="J166" s="60"/>
      <c r="K166" s="60"/>
      <c r="L166" s="42"/>
      <c r="M166" s="46"/>
    </row>
    <row r="167" spans="1:13" ht="17.100000000000001" customHeight="1">
      <c r="A167" s="103" t="s">
        <v>212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34"/>
      <c r="M167" s="46"/>
    </row>
    <row r="168" spans="1:13" ht="17.100000000000001" customHeight="1">
      <c r="A168" s="35">
        <v>119</v>
      </c>
      <c r="B168" s="36" t="s">
        <v>213</v>
      </c>
      <c r="C168" s="36" t="s">
        <v>160</v>
      </c>
      <c r="D168" s="36" t="s">
        <v>214</v>
      </c>
      <c r="E168" s="37">
        <v>322</v>
      </c>
      <c r="F168" s="38">
        <v>9268.77</v>
      </c>
      <c r="G168" s="39"/>
      <c r="H168" s="39"/>
      <c r="I168" s="39"/>
      <c r="J168" s="40">
        <v>1268.77</v>
      </c>
      <c r="K168" s="41">
        <f>+F168+G168+H168-I168-J168</f>
        <v>8000</v>
      </c>
      <c r="L168" s="42"/>
      <c r="M168" s="46"/>
    </row>
    <row r="169" spans="1:13" s="57" customFormat="1" ht="15">
      <c r="A169" s="54"/>
      <c r="B169" s="53" t="s">
        <v>459</v>
      </c>
      <c r="C169" s="53" t="s">
        <v>460</v>
      </c>
      <c r="D169" s="53" t="s">
        <v>17</v>
      </c>
      <c r="E169" s="54"/>
      <c r="F169" s="55">
        <v>9268.77</v>
      </c>
      <c r="G169" s="56"/>
      <c r="H169" s="56"/>
      <c r="I169" s="56"/>
      <c r="J169" s="56">
        <v>1268.77</v>
      </c>
      <c r="K169" s="56">
        <f t="shared" ref="K169" si="26">F169+G169+H169-I169-J169</f>
        <v>8000</v>
      </c>
    </row>
    <row r="170" spans="1:13" ht="17.100000000000001" customHeight="1">
      <c r="A170" s="35">
        <v>120</v>
      </c>
      <c r="B170" s="47" t="s">
        <v>215</v>
      </c>
      <c r="C170" s="47" t="s">
        <v>216</v>
      </c>
      <c r="D170" s="47" t="s">
        <v>217</v>
      </c>
      <c r="E170" s="37">
        <v>420</v>
      </c>
      <c r="F170" s="38">
        <v>6725.54</v>
      </c>
      <c r="G170" s="39"/>
      <c r="H170" s="39"/>
      <c r="I170" s="39"/>
      <c r="J170" s="40">
        <v>725.54</v>
      </c>
      <c r="K170" s="41">
        <f>+F170+G170+H170-I170-J170</f>
        <v>6000</v>
      </c>
      <c r="L170" s="42"/>
      <c r="M170" s="46"/>
    </row>
    <row r="171" spans="1:13" ht="17.100000000000001" customHeight="1" thickBot="1">
      <c r="A171" s="43"/>
      <c r="B171" s="43"/>
      <c r="C171" s="43"/>
      <c r="D171" s="43"/>
      <c r="E171" s="43"/>
      <c r="F171" s="65">
        <f t="shared" ref="F171:K171" si="27">SUM(F168:F170)</f>
        <v>25263.08</v>
      </c>
      <c r="G171" s="65">
        <f t="shared" si="27"/>
        <v>0</v>
      </c>
      <c r="H171" s="65">
        <f t="shared" si="27"/>
        <v>0</v>
      </c>
      <c r="I171" s="65">
        <f t="shared" si="27"/>
        <v>0</v>
      </c>
      <c r="J171" s="65">
        <f t="shared" si="27"/>
        <v>3263.08</v>
      </c>
      <c r="K171" s="66">
        <f t="shared" si="27"/>
        <v>22000</v>
      </c>
      <c r="L171" s="42"/>
      <c r="M171" s="46"/>
    </row>
    <row r="172" spans="1:13" ht="17.100000000000001" customHeight="1" thickTop="1">
      <c r="A172" s="43"/>
      <c r="B172" s="43"/>
      <c r="C172" s="43"/>
      <c r="D172" s="43"/>
      <c r="E172" s="43"/>
      <c r="F172" s="64"/>
      <c r="G172" s="61"/>
      <c r="H172" s="61"/>
      <c r="I172" s="61"/>
      <c r="J172" s="60"/>
      <c r="K172" s="60"/>
      <c r="L172" s="42"/>
      <c r="M172" s="46"/>
    </row>
    <row r="173" spans="1:13" ht="17.100000000000001" customHeight="1">
      <c r="A173" s="103" t="s">
        <v>218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34"/>
      <c r="M173" s="46"/>
    </row>
    <row r="174" spans="1:13" s="52" customFormat="1" ht="17.100000000000001" customHeight="1">
      <c r="A174" s="35">
        <v>121</v>
      </c>
      <c r="B174" s="35" t="s">
        <v>219</v>
      </c>
      <c r="C174" s="35" t="s">
        <v>13</v>
      </c>
      <c r="D174" s="35" t="s">
        <v>20</v>
      </c>
      <c r="E174" s="37">
        <v>322</v>
      </c>
      <c r="F174" s="38">
        <v>11812.01</v>
      </c>
      <c r="G174" s="39"/>
      <c r="H174" s="39"/>
      <c r="I174" s="39"/>
      <c r="J174" s="40">
        <v>1812.01</v>
      </c>
      <c r="K174" s="41">
        <f t="shared" ref="K174:K180" si="28">+F174+G174+H174-I174-J174</f>
        <v>10000</v>
      </c>
      <c r="L174" s="51"/>
      <c r="M174" s="46"/>
    </row>
    <row r="175" spans="1:13" s="52" customFormat="1" ht="17.100000000000001" customHeight="1">
      <c r="A175" s="50">
        <v>122</v>
      </c>
      <c r="B175" s="50" t="s">
        <v>220</v>
      </c>
      <c r="C175" s="50" t="s">
        <v>43</v>
      </c>
      <c r="D175" s="50" t="s">
        <v>75</v>
      </c>
      <c r="E175" s="50"/>
      <c r="F175" s="38">
        <v>4907.08</v>
      </c>
      <c r="G175" s="39"/>
      <c r="H175" s="39"/>
      <c r="I175" s="39"/>
      <c r="J175" s="40">
        <v>407.08</v>
      </c>
      <c r="K175" s="41">
        <f t="shared" si="28"/>
        <v>4500</v>
      </c>
      <c r="L175" s="51"/>
      <c r="M175" s="46"/>
    </row>
    <row r="176" spans="1:13" s="52" customFormat="1" ht="17.100000000000001" customHeight="1">
      <c r="A176" s="35">
        <v>123</v>
      </c>
      <c r="B176" s="50" t="s">
        <v>221</v>
      </c>
      <c r="C176" s="50" t="s">
        <v>26</v>
      </c>
      <c r="D176" s="50" t="s">
        <v>17</v>
      </c>
      <c r="E176" s="37">
        <v>420</v>
      </c>
      <c r="F176" s="38">
        <v>7361.35</v>
      </c>
      <c r="G176" s="39"/>
      <c r="H176" s="39"/>
      <c r="I176" s="39"/>
      <c r="J176" s="40">
        <v>861.35</v>
      </c>
      <c r="K176" s="41">
        <f t="shared" si="28"/>
        <v>6500</v>
      </c>
      <c r="L176" s="51"/>
      <c r="M176" s="46"/>
    </row>
    <row r="177" spans="1:13" s="52" customFormat="1" ht="17.100000000000001" customHeight="1">
      <c r="A177" s="50">
        <v>124</v>
      </c>
      <c r="B177" s="50" t="s">
        <v>222</v>
      </c>
      <c r="C177" s="50" t="s">
        <v>75</v>
      </c>
      <c r="D177" s="50" t="s">
        <v>223</v>
      </c>
      <c r="E177" s="37">
        <v>102</v>
      </c>
      <c r="F177" s="38">
        <v>4907.08</v>
      </c>
      <c r="G177" s="39"/>
      <c r="H177" s="39"/>
      <c r="I177" s="39"/>
      <c r="J177" s="40">
        <v>407.08</v>
      </c>
      <c r="K177" s="41">
        <f t="shared" si="28"/>
        <v>4500</v>
      </c>
      <c r="L177" s="51"/>
      <c r="M177" s="46"/>
    </row>
    <row r="178" spans="1:13" s="52" customFormat="1" ht="17.100000000000001" customHeight="1">
      <c r="A178" s="35">
        <v>125</v>
      </c>
      <c r="B178" s="35" t="s">
        <v>224</v>
      </c>
      <c r="C178" s="35" t="s">
        <v>19</v>
      </c>
      <c r="D178" s="35" t="s">
        <v>121</v>
      </c>
      <c r="E178" s="37">
        <v>136</v>
      </c>
      <c r="F178" s="38">
        <v>6725.54</v>
      </c>
      <c r="G178" s="39"/>
      <c r="H178" s="39"/>
      <c r="I178" s="39"/>
      <c r="J178" s="40">
        <v>725.54</v>
      </c>
      <c r="K178" s="41">
        <f>+F178+G178+H178-I178-J178</f>
        <v>6000</v>
      </c>
      <c r="L178" s="51"/>
      <c r="M178" s="46"/>
    </row>
    <row r="179" spans="1:13" s="52" customFormat="1" ht="17.100000000000001" customHeight="1">
      <c r="A179" s="50">
        <v>126</v>
      </c>
      <c r="B179" s="35" t="s">
        <v>225</v>
      </c>
      <c r="C179" s="35" t="s">
        <v>226</v>
      </c>
      <c r="D179" s="35" t="s">
        <v>227</v>
      </c>
      <c r="E179" s="37">
        <v>64</v>
      </c>
      <c r="F179" s="38">
        <v>4907.08</v>
      </c>
      <c r="G179" s="39"/>
      <c r="H179" s="39"/>
      <c r="I179" s="39"/>
      <c r="J179" s="40">
        <v>407.08</v>
      </c>
      <c r="K179" s="41">
        <f t="shared" si="28"/>
        <v>4500</v>
      </c>
      <c r="L179" s="51"/>
      <c r="M179" s="46"/>
    </row>
    <row r="180" spans="1:13" s="52" customFormat="1" ht="17.100000000000001" customHeight="1">
      <c r="A180" s="35">
        <v>127</v>
      </c>
      <c r="B180" s="35" t="s">
        <v>228</v>
      </c>
      <c r="C180" s="35" t="s">
        <v>229</v>
      </c>
      <c r="D180" s="35" t="s">
        <v>230</v>
      </c>
      <c r="E180" s="37">
        <v>445</v>
      </c>
      <c r="F180" s="38">
        <v>7361.35</v>
      </c>
      <c r="G180" s="39"/>
      <c r="H180" s="39"/>
      <c r="I180" s="39"/>
      <c r="J180" s="40">
        <v>861.35</v>
      </c>
      <c r="K180" s="41">
        <f t="shared" si="28"/>
        <v>6500</v>
      </c>
      <c r="L180" s="51"/>
      <c r="M180" s="46"/>
    </row>
    <row r="181" spans="1:13" s="52" customFormat="1" ht="17.100000000000001" customHeight="1">
      <c r="A181" s="50">
        <v>128</v>
      </c>
      <c r="B181" s="35" t="s">
        <v>231</v>
      </c>
      <c r="C181" s="35" t="s">
        <v>232</v>
      </c>
      <c r="D181" s="35" t="s">
        <v>47</v>
      </c>
      <c r="E181" s="37"/>
      <c r="F181" s="38">
        <v>6725.54</v>
      </c>
      <c r="G181" s="39"/>
      <c r="H181" s="39"/>
      <c r="I181" s="39"/>
      <c r="J181" s="40">
        <v>725.54</v>
      </c>
      <c r="K181" s="41">
        <f>+F181+G181+H181-I181-J181</f>
        <v>6000</v>
      </c>
      <c r="L181" s="51"/>
      <c r="M181" s="46"/>
    </row>
    <row r="182" spans="1:13" s="57" customFormat="1" ht="17.100000000000001" customHeight="1">
      <c r="A182" s="35">
        <v>129</v>
      </c>
      <c r="B182" s="53" t="s">
        <v>433</v>
      </c>
      <c r="C182" s="53" t="s">
        <v>39</v>
      </c>
      <c r="D182" s="53" t="s">
        <v>158</v>
      </c>
      <c r="E182" s="54"/>
      <c r="F182" s="55">
        <v>4336.68</v>
      </c>
      <c r="G182" s="56"/>
      <c r="H182" s="56"/>
      <c r="I182" s="56"/>
      <c r="J182" s="56">
        <v>336.68</v>
      </c>
      <c r="K182" s="56">
        <f>F182+G182+H182-I182-J182</f>
        <v>4000.0000000000005</v>
      </c>
    </row>
    <row r="183" spans="1:13" s="57" customFormat="1" ht="17.100000000000001" customHeight="1">
      <c r="A183" s="50">
        <v>130</v>
      </c>
      <c r="B183" s="53" t="s">
        <v>446</v>
      </c>
      <c r="C183" s="53" t="s">
        <v>447</v>
      </c>
      <c r="D183" s="53" t="s">
        <v>320</v>
      </c>
      <c r="E183" s="54"/>
      <c r="F183" s="38">
        <v>6725.54</v>
      </c>
      <c r="G183" s="39"/>
      <c r="H183" s="39"/>
      <c r="I183" s="39"/>
      <c r="J183" s="40">
        <v>725.54</v>
      </c>
      <c r="K183" s="41">
        <f>+F183+G183+H183-I183-J183</f>
        <v>6000</v>
      </c>
    </row>
    <row r="184" spans="1:13" ht="17.100000000000001" customHeight="1">
      <c r="A184" s="35">
        <v>131</v>
      </c>
      <c r="B184" s="47" t="s">
        <v>244</v>
      </c>
      <c r="C184" s="47" t="s">
        <v>97</v>
      </c>
      <c r="D184" s="47" t="s">
        <v>139</v>
      </c>
      <c r="E184" s="47"/>
      <c r="F184" s="38">
        <v>4907.08</v>
      </c>
      <c r="G184" s="39"/>
      <c r="H184" s="39"/>
      <c r="I184" s="39"/>
      <c r="J184" s="40">
        <v>407.08</v>
      </c>
      <c r="K184" s="21">
        <f>+F184+G184+H184-I184-J184</f>
        <v>4500</v>
      </c>
      <c r="L184" s="42" t="s">
        <v>455</v>
      </c>
      <c r="M184" s="46"/>
    </row>
    <row r="185" spans="1:13" ht="17.100000000000001" customHeight="1">
      <c r="A185" s="50">
        <v>132</v>
      </c>
      <c r="B185" s="36" t="s">
        <v>122</v>
      </c>
      <c r="C185" s="36" t="s">
        <v>123</v>
      </c>
      <c r="D185" s="36" t="s">
        <v>39</v>
      </c>
      <c r="E185" s="37"/>
      <c r="F185" s="38">
        <v>3775.64</v>
      </c>
      <c r="G185" s="49"/>
      <c r="H185" s="39"/>
      <c r="I185" s="39"/>
      <c r="J185" s="40">
        <v>275.64</v>
      </c>
      <c r="K185" s="41">
        <f>+F185+G185+H185-I185-J185</f>
        <v>3500</v>
      </c>
      <c r="L185" s="42" t="s">
        <v>463</v>
      </c>
      <c r="M185" s="46"/>
    </row>
    <row r="186" spans="1:13" ht="17.100000000000001" customHeight="1">
      <c r="A186" s="35">
        <v>133</v>
      </c>
      <c r="B186" s="36" t="s">
        <v>163</v>
      </c>
      <c r="C186" s="36" t="s">
        <v>17</v>
      </c>
      <c r="D186" s="36" t="s">
        <v>63</v>
      </c>
      <c r="E186" s="37"/>
      <c r="F186" s="38">
        <v>4336.68</v>
      </c>
      <c r="G186" s="39"/>
      <c r="H186" s="39"/>
      <c r="I186" s="39"/>
      <c r="J186" s="40">
        <v>336.68</v>
      </c>
      <c r="K186" s="41">
        <f>+F186+G186+H186-I186-J186</f>
        <v>4000.0000000000005</v>
      </c>
      <c r="L186" s="42"/>
      <c r="M186" s="46"/>
    </row>
    <row r="187" spans="1:13" s="102" customFormat="1" ht="15">
      <c r="A187" s="98"/>
      <c r="B187" s="99" t="s">
        <v>468</v>
      </c>
      <c r="C187" s="99" t="s">
        <v>194</v>
      </c>
      <c r="D187" s="99" t="s">
        <v>20</v>
      </c>
      <c r="E187" s="98"/>
      <c r="F187" s="100">
        <v>5502.32</v>
      </c>
      <c r="G187" s="101"/>
      <c r="H187" s="101"/>
      <c r="I187" s="101"/>
      <c r="J187" s="101">
        <v>502.32</v>
      </c>
      <c r="K187" s="101">
        <f>F187+G187+H187-I187-J187</f>
        <v>5000</v>
      </c>
      <c r="M187" s="102">
        <v>5000</v>
      </c>
    </row>
    <row r="188" spans="1:13" ht="17.100000000000001" customHeight="1">
      <c r="A188" s="50">
        <v>134</v>
      </c>
      <c r="B188" s="36" t="s">
        <v>143</v>
      </c>
      <c r="C188" s="36" t="s">
        <v>42</v>
      </c>
      <c r="D188" s="36" t="s">
        <v>17</v>
      </c>
      <c r="E188" s="37"/>
      <c r="F188" s="38">
        <v>5502.32</v>
      </c>
      <c r="G188" s="39"/>
      <c r="H188" s="39"/>
      <c r="I188" s="39"/>
      <c r="J188" s="40">
        <v>502.32</v>
      </c>
      <c r="K188" s="41">
        <f>+F188+G188+H188-I188-J188</f>
        <v>5000</v>
      </c>
      <c r="L188" s="42"/>
      <c r="M188" s="46"/>
    </row>
    <row r="189" spans="1:13" ht="17.100000000000001" customHeight="1" thickBot="1">
      <c r="A189" s="43"/>
      <c r="B189" s="43"/>
      <c r="C189" s="43"/>
      <c r="D189" s="43"/>
      <c r="E189" s="43"/>
      <c r="F189" s="65">
        <f t="shared" ref="F189:K189" si="29">SUM(F174:F188)</f>
        <v>89793.290000000008</v>
      </c>
      <c r="G189" s="65">
        <f t="shared" si="29"/>
        <v>0</v>
      </c>
      <c r="H189" s="65">
        <f t="shared" si="29"/>
        <v>0</v>
      </c>
      <c r="I189" s="65">
        <f t="shared" si="29"/>
        <v>0</v>
      </c>
      <c r="J189" s="65">
        <f t="shared" si="29"/>
        <v>9293.2899999999991</v>
      </c>
      <c r="K189" s="66">
        <f t="shared" si="29"/>
        <v>80500</v>
      </c>
      <c r="L189" s="42"/>
      <c r="M189" s="46"/>
    </row>
    <row r="190" spans="1:13" ht="17.100000000000001" customHeight="1" thickTop="1">
      <c r="A190" s="43"/>
      <c r="B190" s="43"/>
      <c r="C190" s="43"/>
      <c r="D190" s="43"/>
      <c r="E190" s="43"/>
      <c r="F190" s="64"/>
      <c r="G190" s="61"/>
      <c r="H190" s="61"/>
      <c r="I190" s="61"/>
      <c r="J190" s="60"/>
      <c r="K190" s="60"/>
      <c r="L190" s="42"/>
      <c r="M190" s="46"/>
    </row>
    <row r="191" spans="1:13" ht="17.100000000000001" customHeight="1">
      <c r="A191" s="43"/>
      <c r="B191" s="43"/>
      <c r="C191" s="43"/>
      <c r="D191" s="43"/>
      <c r="E191" s="43"/>
      <c r="F191" s="64"/>
      <c r="G191" s="61"/>
      <c r="H191" s="61"/>
      <c r="I191" s="61"/>
      <c r="J191" s="60"/>
      <c r="K191" s="60"/>
      <c r="L191" s="42"/>
      <c r="M191" s="46"/>
    </row>
    <row r="192" spans="1:13" ht="17.100000000000001" customHeight="1">
      <c r="A192" s="103" t="s">
        <v>234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34"/>
      <c r="M192" s="46"/>
    </row>
    <row r="193" spans="1:13" ht="17.100000000000001" customHeight="1">
      <c r="A193" s="47">
        <v>135</v>
      </c>
      <c r="B193" s="47" t="s">
        <v>235</v>
      </c>
      <c r="C193" s="47" t="s">
        <v>55</v>
      </c>
      <c r="D193" s="47" t="s">
        <v>236</v>
      </c>
      <c r="E193" s="37">
        <v>322</v>
      </c>
      <c r="F193" s="38">
        <v>11812.01</v>
      </c>
      <c r="G193" s="39"/>
      <c r="H193" s="39"/>
      <c r="I193" s="39"/>
      <c r="J193" s="40">
        <v>1812.01</v>
      </c>
      <c r="K193" s="41">
        <f>+F193+G193+H193-I193-J193</f>
        <v>10000</v>
      </c>
      <c r="L193" s="42"/>
      <c r="M193" s="46"/>
    </row>
    <row r="194" spans="1:13" ht="17.100000000000001" customHeight="1">
      <c r="A194" s="47">
        <v>136</v>
      </c>
      <c r="B194" s="47" t="s">
        <v>237</v>
      </c>
      <c r="C194" s="47" t="s">
        <v>223</v>
      </c>
      <c r="D194" s="47" t="s">
        <v>89</v>
      </c>
      <c r="E194" s="37">
        <v>420</v>
      </c>
      <c r="F194" s="38">
        <v>7361.35</v>
      </c>
      <c r="G194" s="39"/>
      <c r="H194" s="39"/>
      <c r="I194" s="39"/>
      <c r="J194" s="40">
        <v>861.35</v>
      </c>
      <c r="K194" s="41">
        <f>+F194+G194+H194-I194-J194</f>
        <v>6500</v>
      </c>
      <c r="L194" s="42"/>
      <c r="M194" s="46"/>
    </row>
    <row r="195" spans="1:13" ht="17.100000000000001" customHeight="1">
      <c r="A195" s="47">
        <v>137</v>
      </c>
      <c r="B195" s="36" t="s">
        <v>111</v>
      </c>
      <c r="C195" s="36" t="s">
        <v>92</v>
      </c>
      <c r="D195" s="36" t="s">
        <v>112</v>
      </c>
      <c r="E195" s="37">
        <v>78</v>
      </c>
      <c r="F195" s="38">
        <v>4336.68</v>
      </c>
      <c r="G195" s="39"/>
      <c r="H195" s="39"/>
      <c r="I195" s="39"/>
      <c r="J195" s="40">
        <v>336.68</v>
      </c>
      <c r="K195" s="41">
        <f>+F195+G195+H195-I195-J195</f>
        <v>4000.0000000000005</v>
      </c>
      <c r="L195" s="45"/>
      <c r="M195" s="46"/>
    </row>
    <row r="196" spans="1:13" s="57" customFormat="1" ht="17.100000000000001" customHeight="1">
      <c r="A196" s="47">
        <v>138</v>
      </c>
      <c r="B196" s="53" t="s">
        <v>449</v>
      </c>
      <c r="C196" s="53" t="s">
        <v>61</v>
      </c>
      <c r="D196" s="53" t="s">
        <v>142</v>
      </c>
      <c r="E196" s="54"/>
      <c r="F196" s="55">
        <v>5502.32</v>
      </c>
      <c r="G196" s="56"/>
      <c r="H196" s="56"/>
      <c r="I196" s="56"/>
      <c r="J196" s="56">
        <v>502.32</v>
      </c>
      <c r="K196" s="56">
        <f t="shared" ref="K196:K197" si="30">F196+G196+H196-I196-J196</f>
        <v>5000</v>
      </c>
      <c r="L196" s="57">
        <v>5000</v>
      </c>
    </row>
    <row r="197" spans="1:13" s="57" customFormat="1" ht="17.100000000000001" customHeight="1">
      <c r="A197" s="47">
        <v>139</v>
      </c>
      <c r="B197" s="53" t="s">
        <v>450</v>
      </c>
      <c r="C197" s="53" t="s">
        <v>399</v>
      </c>
      <c r="D197" s="53" t="s">
        <v>177</v>
      </c>
      <c r="E197" s="54"/>
      <c r="F197" s="55">
        <v>5502.32</v>
      </c>
      <c r="G197" s="56"/>
      <c r="H197" s="56"/>
      <c r="I197" s="56"/>
      <c r="J197" s="56">
        <v>502.32</v>
      </c>
      <c r="K197" s="56">
        <f t="shared" si="30"/>
        <v>5000</v>
      </c>
      <c r="L197" s="57">
        <v>5000</v>
      </c>
    </row>
    <row r="198" spans="1:13" s="63" customFormat="1" ht="15">
      <c r="A198" s="53"/>
      <c r="B198" s="53" t="s">
        <v>458</v>
      </c>
      <c r="C198" s="53" t="s">
        <v>26</v>
      </c>
      <c r="D198" s="53" t="s">
        <v>158</v>
      </c>
      <c r="E198" s="53"/>
      <c r="F198" s="55">
        <v>4907.08</v>
      </c>
      <c r="G198" s="56"/>
      <c r="H198" s="56"/>
      <c r="I198" s="56"/>
      <c r="J198" s="56">
        <v>407.08</v>
      </c>
      <c r="K198" s="56">
        <f>F198+G198+H198-I198-J198</f>
        <v>4500</v>
      </c>
      <c r="M198" s="63">
        <v>4500</v>
      </c>
    </row>
    <row r="199" spans="1:13" ht="17.100000000000001" customHeight="1">
      <c r="A199" s="47">
        <v>140</v>
      </c>
      <c r="B199" s="47" t="s">
        <v>238</v>
      </c>
      <c r="C199" s="47" t="s">
        <v>97</v>
      </c>
      <c r="D199" s="47" t="s">
        <v>239</v>
      </c>
      <c r="E199" s="47"/>
      <c r="F199" s="38">
        <v>4907.08</v>
      </c>
      <c r="G199" s="39"/>
      <c r="H199" s="39"/>
      <c r="I199" s="39"/>
      <c r="J199" s="40">
        <v>407.08</v>
      </c>
      <c r="K199" s="41">
        <f>+F199+G199+H199-I199-J199</f>
        <v>4500</v>
      </c>
      <c r="L199" s="42"/>
      <c r="M199" s="46"/>
    </row>
    <row r="200" spans="1:13" ht="17.100000000000001" customHeight="1" thickBot="1">
      <c r="A200" s="43"/>
      <c r="B200" s="43"/>
      <c r="C200" s="43"/>
      <c r="D200" s="43"/>
      <c r="E200" s="43"/>
      <c r="F200" s="65">
        <f t="shared" ref="F200:K200" si="31">SUM(F193:F199)</f>
        <v>44328.840000000004</v>
      </c>
      <c r="G200" s="65">
        <f t="shared" si="31"/>
        <v>0</v>
      </c>
      <c r="H200" s="65">
        <f t="shared" si="31"/>
        <v>0</v>
      </c>
      <c r="I200" s="65">
        <f t="shared" si="31"/>
        <v>0</v>
      </c>
      <c r="J200" s="65">
        <f t="shared" si="31"/>
        <v>4828.84</v>
      </c>
      <c r="K200" s="66">
        <f t="shared" si="31"/>
        <v>39500</v>
      </c>
      <c r="L200" s="42"/>
      <c r="M200" s="46"/>
    </row>
    <row r="201" spans="1:13" ht="17.100000000000001" customHeight="1" thickTop="1">
      <c r="A201" s="43"/>
      <c r="B201" s="43"/>
      <c r="C201" s="43"/>
      <c r="D201" s="43"/>
      <c r="E201" s="43"/>
      <c r="F201" s="64"/>
      <c r="G201" s="61"/>
      <c r="H201" s="61"/>
      <c r="I201" s="61"/>
      <c r="J201" s="60"/>
      <c r="K201" s="60"/>
      <c r="L201" s="42"/>
      <c r="M201" s="46"/>
    </row>
    <row r="202" spans="1:13" ht="17.100000000000001" customHeight="1">
      <c r="A202" s="43"/>
      <c r="B202" s="43"/>
      <c r="C202" s="43"/>
      <c r="D202" s="43"/>
      <c r="E202" s="43"/>
      <c r="F202" s="64"/>
      <c r="G202" s="61"/>
      <c r="H202" s="61"/>
      <c r="I202" s="61"/>
      <c r="J202" s="60"/>
      <c r="K202" s="60"/>
      <c r="L202" s="42"/>
      <c r="M202" s="46"/>
    </row>
    <row r="203" spans="1:13" ht="17.100000000000001" customHeight="1">
      <c r="A203" s="103" t="s">
        <v>240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34"/>
      <c r="M203" s="46"/>
    </row>
    <row r="204" spans="1:13" ht="17.100000000000001" customHeight="1">
      <c r="A204" s="47">
        <v>141</v>
      </c>
      <c r="B204" s="47" t="s">
        <v>241</v>
      </c>
      <c r="C204" s="47" t="s">
        <v>63</v>
      </c>
      <c r="D204" s="47" t="s">
        <v>37</v>
      </c>
      <c r="E204" s="37">
        <v>322</v>
      </c>
      <c r="F204" s="38">
        <v>9268.77</v>
      </c>
      <c r="G204" s="39"/>
      <c r="H204" s="39"/>
      <c r="I204" s="39"/>
      <c r="J204" s="40">
        <v>1268.77</v>
      </c>
      <c r="K204" s="41">
        <f>+F204+G204+H204-I204-J204</f>
        <v>8000</v>
      </c>
      <c r="L204" s="42" t="s">
        <v>464</v>
      </c>
      <c r="M204" s="46"/>
    </row>
    <row r="205" spans="1:13" ht="17.100000000000001" customHeight="1">
      <c r="A205" s="47">
        <v>142</v>
      </c>
      <c r="B205" s="47" t="s">
        <v>242</v>
      </c>
      <c r="C205" s="47" t="s">
        <v>92</v>
      </c>
      <c r="D205" s="47" t="s">
        <v>26</v>
      </c>
      <c r="E205" s="37">
        <v>420</v>
      </c>
      <c r="F205" s="38">
        <v>4907.08</v>
      </c>
      <c r="G205" s="39"/>
      <c r="H205" s="39"/>
      <c r="I205" s="39"/>
      <c r="J205" s="40">
        <v>407.08</v>
      </c>
      <c r="K205" s="41">
        <f>+F205+G205+H205-I205-J205</f>
        <v>4500</v>
      </c>
      <c r="L205" s="42"/>
      <c r="M205" s="46"/>
    </row>
    <row r="206" spans="1:13" s="57" customFormat="1" ht="17.100000000000001" customHeight="1">
      <c r="A206" s="47">
        <v>143</v>
      </c>
      <c r="B206" s="53" t="s">
        <v>445</v>
      </c>
      <c r="C206" s="53" t="s">
        <v>17</v>
      </c>
      <c r="D206" s="53" t="s">
        <v>13</v>
      </c>
      <c r="E206" s="54"/>
      <c r="F206" s="55">
        <v>4907.08</v>
      </c>
      <c r="G206" s="56"/>
      <c r="H206" s="56"/>
      <c r="I206" s="56"/>
      <c r="J206" s="56">
        <v>407.08</v>
      </c>
      <c r="K206" s="56">
        <f t="shared" ref="K206" si="32">F206+G206+H206-I206-J206</f>
        <v>4500</v>
      </c>
    </row>
    <row r="207" spans="1:13" ht="17.100000000000001" customHeight="1">
      <c r="A207" s="47">
        <v>144</v>
      </c>
      <c r="B207" s="47" t="s">
        <v>243</v>
      </c>
      <c r="C207" s="47" t="s">
        <v>60</v>
      </c>
      <c r="D207" s="47" t="s">
        <v>61</v>
      </c>
      <c r="E207" s="47"/>
      <c r="F207" s="38">
        <v>4907.08</v>
      </c>
      <c r="G207" s="39"/>
      <c r="H207" s="39"/>
      <c r="I207" s="39"/>
      <c r="J207" s="40">
        <v>407.08</v>
      </c>
      <c r="K207" s="41">
        <f>+F207+G207+H207-I207-J207</f>
        <v>4500</v>
      </c>
      <c r="L207" s="42"/>
      <c r="M207" s="46"/>
    </row>
    <row r="208" spans="1:13" ht="17.100000000000001" customHeight="1" thickBot="1">
      <c r="A208" s="43"/>
      <c r="B208" s="43"/>
      <c r="C208" s="43"/>
      <c r="D208" s="43"/>
      <c r="E208" s="43"/>
      <c r="F208" s="65">
        <f t="shared" ref="F208:K208" si="33">SUM(F204:F207)</f>
        <v>23990.010000000002</v>
      </c>
      <c r="G208" s="65">
        <f t="shared" si="33"/>
        <v>0</v>
      </c>
      <c r="H208" s="65">
        <f t="shared" si="33"/>
        <v>0</v>
      </c>
      <c r="I208" s="65">
        <f t="shared" si="33"/>
        <v>0</v>
      </c>
      <c r="J208" s="65">
        <f t="shared" si="33"/>
        <v>2490.0099999999998</v>
      </c>
      <c r="K208" s="66">
        <f t="shared" si="33"/>
        <v>21500</v>
      </c>
      <c r="L208" s="42"/>
      <c r="M208" s="46"/>
    </row>
    <row r="209" spans="1:13" ht="17.100000000000001" customHeight="1" thickTop="1">
      <c r="A209" s="43"/>
      <c r="B209" s="43"/>
      <c r="C209" s="43"/>
      <c r="D209" s="43"/>
      <c r="E209" s="43"/>
      <c r="F209" s="64"/>
      <c r="G209" s="61"/>
      <c r="H209" s="61"/>
      <c r="I209" s="61"/>
      <c r="J209" s="60"/>
      <c r="K209" s="60"/>
      <c r="L209" s="42"/>
      <c r="M209" s="46"/>
    </row>
    <row r="210" spans="1:13" ht="17.100000000000001" customHeight="1">
      <c r="A210" s="43"/>
      <c r="B210" s="43"/>
      <c r="C210" s="43"/>
      <c r="D210" s="43"/>
      <c r="E210" s="43"/>
      <c r="F210" s="64"/>
      <c r="G210" s="61"/>
      <c r="H210" s="61"/>
      <c r="I210" s="61"/>
      <c r="J210" s="60"/>
      <c r="K210" s="60"/>
      <c r="L210" s="42"/>
      <c r="M210" s="46"/>
    </row>
    <row r="211" spans="1:13" ht="17.100000000000001" customHeight="1">
      <c r="A211" s="103" t="s">
        <v>245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34"/>
      <c r="M211" s="46"/>
    </row>
    <row r="212" spans="1:13" ht="17.100000000000001" customHeight="1">
      <c r="A212" s="47">
        <v>145</v>
      </c>
      <c r="B212" s="47" t="s">
        <v>246</v>
      </c>
      <c r="C212" s="47" t="s">
        <v>61</v>
      </c>
      <c r="D212" s="47" t="s">
        <v>247</v>
      </c>
      <c r="E212" s="37">
        <v>322</v>
      </c>
      <c r="F212" s="38">
        <v>9268.77</v>
      </c>
      <c r="G212" s="39"/>
      <c r="H212" s="39"/>
      <c r="I212" s="39"/>
      <c r="J212" s="40">
        <v>1268.77</v>
      </c>
      <c r="K212" s="41">
        <f>+F212+G212+H212-I212-J212</f>
        <v>8000</v>
      </c>
      <c r="L212" s="42"/>
      <c r="M212" s="46"/>
    </row>
    <row r="213" spans="1:13" ht="17.100000000000001" customHeight="1">
      <c r="A213" s="47">
        <v>146</v>
      </c>
      <c r="B213" s="47" t="s">
        <v>248</v>
      </c>
      <c r="C213" s="47" t="s">
        <v>43</v>
      </c>
      <c r="D213" s="47" t="s">
        <v>43</v>
      </c>
      <c r="E213" s="37">
        <v>102</v>
      </c>
      <c r="F213" s="38">
        <v>3775.64</v>
      </c>
      <c r="G213" s="49"/>
      <c r="H213" s="39"/>
      <c r="I213" s="39"/>
      <c r="J213" s="40">
        <v>275.64</v>
      </c>
      <c r="K213" s="41">
        <f>+F213+G213+H213-I213-J213</f>
        <v>3500</v>
      </c>
      <c r="L213" s="42"/>
      <c r="M213" s="46"/>
    </row>
    <row r="214" spans="1:13" ht="17.100000000000001" customHeight="1" thickBot="1">
      <c r="A214" s="43"/>
      <c r="B214" s="43"/>
      <c r="C214" s="43"/>
      <c r="D214" s="43"/>
      <c r="E214" s="43"/>
      <c r="F214" s="65">
        <f t="shared" ref="F214:K214" si="34">SUM(F212:F213)</f>
        <v>13044.41</v>
      </c>
      <c r="G214" s="65">
        <f t="shared" si="34"/>
        <v>0</v>
      </c>
      <c r="H214" s="65">
        <f t="shared" si="34"/>
        <v>0</v>
      </c>
      <c r="I214" s="65">
        <f t="shared" si="34"/>
        <v>0</v>
      </c>
      <c r="J214" s="65">
        <f t="shared" si="34"/>
        <v>1544.4099999999999</v>
      </c>
      <c r="K214" s="66">
        <f t="shared" si="34"/>
        <v>11500</v>
      </c>
      <c r="L214" s="42"/>
      <c r="M214" s="46"/>
    </row>
    <row r="215" spans="1:13" ht="17.100000000000001" customHeight="1" thickTop="1">
      <c r="A215" s="43"/>
      <c r="B215" s="43"/>
      <c r="C215" s="43"/>
      <c r="D215" s="43"/>
      <c r="E215" s="43"/>
      <c r="F215" s="32"/>
      <c r="G215" s="32"/>
      <c r="H215" s="32"/>
      <c r="I215" s="32"/>
      <c r="J215" s="32"/>
      <c r="K215" s="33"/>
      <c r="L215" s="42"/>
      <c r="M215" s="46"/>
    </row>
    <row r="216" spans="1:13" ht="17.100000000000001" customHeight="1">
      <c r="A216" s="103" t="s">
        <v>312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34"/>
      <c r="M216" s="46"/>
    </row>
    <row r="217" spans="1:13" ht="17.100000000000001" customHeight="1">
      <c r="A217" s="35">
        <v>147</v>
      </c>
      <c r="B217" s="36" t="s">
        <v>313</v>
      </c>
      <c r="C217" s="36" t="s">
        <v>314</v>
      </c>
      <c r="D217" s="36" t="s">
        <v>17</v>
      </c>
      <c r="E217" s="37">
        <v>72</v>
      </c>
      <c r="F217" s="38">
        <v>9692.64</v>
      </c>
      <c r="G217" s="39"/>
      <c r="H217" s="49"/>
      <c r="I217" s="49"/>
      <c r="J217" s="40">
        <v>1359.31</v>
      </c>
      <c r="K217" s="41">
        <f t="shared" ref="K217:K247" si="35">+F217+G217+H217-I217-J217</f>
        <v>8333.33</v>
      </c>
      <c r="L217" s="42"/>
      <c r="M217" s="46"/>
    </row>
    <row r="218" spans="1:13" ht="17.100000000000001" customHeight="1">
      <c r="A218" s="35">
        <v>148</v>
      </c>
      <c r="B218" s="36" t="s">
        <v>315</v>
      </c>
      <c r="C218" s="36" t="s">
        <v>13</v>
      </c>
      <c r="D218" s="36" t="s">
        <v>311</v>
      </c>
      <c r="E218" s="37">
        <v>79</v>
      </c>
      <c r="F218" s="38">
        <v>9268.77</v>
      </c>
      <c r="G218" s="39"/>
      <c r="H218" s="49"/>
      <c r="I218" s="49"/>
      <c r="J218" s="40">
        <v>1268.77</v>
      </c>
      <c r="K218" s="41">
        <f t="shared" si="35"/>
        <v>8000</v>
      </c>
      <c r="L218" s="42"/>
      <c r="M218" s="46"/>
    </row>
    <row r="219" spans="1:13" ht="17.100000000000001" customHeight="1">
      <c r="A219" s="35">
        <v>149</v>
      </c>
      <c r="B219" s="36" t="s">
        <v>316</v>
      </c>
      <c r="C219" s="36" t="s">
        <v>23</v>
      </c>
      <c r="D219" s="36" t="s">
        <v>317</v>
      </c>
      <c r="E219" s="37">
        <v>82</v>
      </c>
      <c r="F219" s="38">
        <v>8315.06</v>
      </c>
      <c r="G219" s="39"/>
      <c r="H219" s="49"/>
      <c r="I219" s="49"/>
      <c r="J219" s="40">
        <v>1065.06</v>
      </c>
      <c r="K219" s="41">
        <f t="shared" si="35"/>
        <v>7250</v>
      </c>
      <c r="L219" s="42"/>
      <c r="M219" s="46"/>
    </row>
    <row r="220" spans="1:13" ht="17.100000000000001" customHeight="1">
      <c r="A220" s="35">
        <v>150</v>
      </c>
      <c r="B220" s="36" t="s">
        <v>318</v>
      </c>
      <c r="C220" s="36" t="s">
        <v>319</v>
      </c>
      <c r="D220" s="36" t="s">
        <v>320</v>
      </c>
      <c r="E220" s="37">
        <v>89</v>
      </c>
      <c r="F220" s="38">
        <v>7997.15</v>
      </c>
      <c r="G220" s="39"/>
      <c r="H220" s="39"/>
      <c r="I220" s="39"/>
      <c r="J220" s="40">
        <v>997.15</v>
      </c>
      <c r="K220" s="41">
        <f t="shared" si="35"/>
        <v>7000</v>
      </c>
      <c r="L220" s="42"/>
      <c r="M220" s="46"/>
    </row>
    <row r="221" spans="1:13" ht="17.100000000000001" customHeight="1">
      <c r="A221" s="35">
        <v>151</v>
      </c>
      <c r="B221" s="36" t="s">
        <v>321</v>
      </c>
      <c r="C221" s="36" t="s">
        <v>249</v>
      </c>
      <c r="D221" s="36" t="s">
        <v>13</v>
      </c>
      <c r="E221" s="37">
        <v>97</v>
      </c>
      <c r="F221" s="38">
        <v>7361.35</v>
      </c>
      <c r="G221" s="39"/>
      <c r="H221" s="39"/>
      <c r="I221" s="39"/>
      <c r="J221" s="40">
        <v>861.35</v>
      </c>
      <c r="K221" s="41">
        <f t="shared" si="35"/>
        <v>6500</v>
      </c>
      <c r="L221" s="42"/>
      <c r="M221" s="46"/>
    </row>
    <row r="222" spans="1:13" ht="17.100000000000001" customHeight="1">
      <c r="A222" s="35">
        <v>152</v>
      </c>
      <c r="B222" s="36" t="s">
        <v>322</v>
      </c>
      <c r="C222" s="36" t="s">
        <v>69</v>
      </c>
      <c r="D222" s="36" t="s">
        <v>17</v>
      </c>
      <c r="E222" s="37">
        <v>98</v>
      </c>
      <c r="F222" s="38">
        <v>7361.35</v>
      </c>
      <c r="G222" s="39"/>
      <c r="H222" s="39"/>
      <c r="I222" s="39">
        <v>2000</v>
      </c>
      <c r="J222" s="40">
        <v>861.35</v>
      </c>
      <c r="K222" s="41">
        <f t="shared" si="35"/>
        <v>4500</v>
      </c>
      <c r="L222" s="42" t="s">
        <v>371</v>
      </c>
      <c r="M222" s="46"/>
    </row>
    <row r="223" spans="1:13" ht="17.100000000000001" customHeight="1">
      <c r="A223" s="35">
        <v>153</v>
      </c>
      <c r="B223" s="36" t="s">
        <v>323</v>
      </c>
      <c r="C223" s="36" t="s">
        <v>14</v>
      </c>
      <c r="D223" s="36" t="s">
        <v>251</v>
      </c>
      <c r="E223" s="37">
        <v>117</v>
      </c>
      <c r="F223" s="38">
        <v>6111.18</v>
      </c>
      <c r="G223" s="39"/>
      <c r="H223" s="39"/>
      <c r="I223" s="39"/>
      <c r="J223" s="40">
        <v>611.17999999999995</v>
      </c>
      <c r="K223" s="41">
        <f t="shared" si="35"/>
        <v>5500</v>
      </c>
      <c r="L223" s="42"/>
      <c r="M223" s="46"/>
    </row>
    <row r="224" spans="1:13" ht="17.100000000000001" customHeight="1">
      <c r="A224" s="35">
        <v>154</v>
      </c>
      <c r="B224" s="36" t="s">
        <v>324</v>
      </c>
      <c r="C224" s="36" t="s">
        <v>325</v>
      </c>
      <c r="D224" s="36" t="s">
        <v>142</v>
      </c>
      <c r="E224" s="37">
        <v>121</v>
      </c>
      <c r="F224" s="38">
        <v>6725.54</v>
      </c>
      <c r="G224" s="39"/>
      <c r="H224" s="39"/>
      <c r="I224" s="39"/>
      <c r="J224" s="40">
        <v>725.54</v>
      </c>
      <c r="K224" s="41">
        <f t="shared" si="35"/>
        <v>6000</v>
      </c>
      <c r="L224" s="42"/>
      <c r="M224" s="46"/>
    </row>
    <row r="225" spans="1:13" ht="17.100000000000001" customHeight="1">
      <c r="A225" s="35">
        <v>155</v>
      </c>
      <c r="B225" s="36" t="s">
        <v>326</v>
      </c>
      <c r="C225" s="36" t="s">
        <v>73</v>
      </c>
      <c r="D225" s="36" t="s">
        <v>327</v>
      </c>
      <c r="E225" s="37">
        <v>125</v>
      </c>
      <c r="F225" s="38">
        <v>5502.32</v>
      </c>
      <c r="G225" s="39"/>
      <c r="H225" s="39"/>
      <c r="I225" s="39"/>
      <c r="J225" s="40">
        <v>502.32</v>
      </c>
      <c r="K225" s="41">
        <f t="shared" si="35"/>
        <v>5000</v>
      </c>
      <c r="L225" s="42"/>
      <c r="M225" s="46"/>
    </row>
    <row r="226" spans="1:13" ht="17.100000000000001" customHeight="1">
      <c r="A226" s="35">
        <v>156</v>
      </c>
      <c r="B226" s="36" t="s">
        <v>252</v>
      </c>
      <c r="C226" s="36" t="s">
        <v>328</v>
      </c>
      <c r="D226" s="36" t="s">
        <v>329</v>
      </c>
      <c r="E226" s="37">
        <v>128</v>
      </c>
      <c r="F226" s="38">
        <v>6111.18</v>
      </c>
      <c r="G226" s="39"/>
      <c r="H226" s="49"/>
      <c r="I226" s="49"/>
      <c r="J226" s="40">
        <v>611.17999999999995</v>
      </c>
      <c r="K226" s="41">
        <f t="shared" si="35"/>
        <v>5500</v>
      </c>
      <c r="L226" s="42"/>
      <c r="M226" s="46"/>
    </row>
    <row r="227" spans="1:13" ht="17.100000000000001" customHeight="1">
      <c r="A227" s="35">
        <v>157</v>
      </c>
      <c r="B227" s="36" t="s">
        <v>330</v>
      </c>
      <c r="C227" s="36" t="s">
        <v>127</v>
      </c>
      <c r="D227" s="36" t="s">
        <v>53</v>
      </c>
      <c r="E227" s="37">
        <v>131</v>
      </c>
      <c r="F227" s="38">
        <v>5502.32</v>
      </c>
      <c r="G227" s="39"/>
      <c r="H227" s="39"/>
      <c r="I227" s="39"/>
      <c r="J227" s="40">
        <v>502.32</v>
      </c>
      <c r="K227" s="41">
        <f t="shared" si="35"/>
        <v>5000</v>
      </c>
      <c r="L227" s="42"/>
      <c r="M227" s="46"/>
    </row>
    <row r="228" spans="1:13" ht="17.100000000000001" customHeight="1">
      <c r="A228" s="35">
        <v>158</v>
      </c>
      <c r="B228" s="36" t="s">
        <v>331</v>
      </c>
      <c r="C228" s="36" t="s">
        <v>77</v>
      </c>
      <c r="D228" s="36" t="s">
        <v>39</v>
      </c>
      <c r="E228" s="37">
        <v>137</v>
      </c>
      <c r="F228" s="38">
        <v>5502.32</v>
      </c>
      <c r="G228" s="39"/>
      <c r="H228" s="39"/>
      <c r="I228" s="39"/>
      <c r="J228" s="40">
        <v>502.32</v>
      </c>
      <c r="K228" s="41">
        <f t="shared" si="35"/>
        <v>5000</v>
      </c>
      <c r="L228" s="42"/>
      <c r="M228" s="46"/>
    </row>
    <row r="229" spans="1:13" s="43" customFormat="1" ht="17.100000000000001" customHeight="1">
      <c r="A229" s="35">
        <v>159</v>
      </c>
      <c r="B229" s="36" t="s">
        <v>332</v>
      </c>
      <c r="C229" s="36" t="s">
        <v>253</v>
      </c>
      <c r="D229" s="36" t="s">
        <v>29</v>
      </c>
      <c r="E229" s="37">
        <v>245</v>
      </c>
      <c r="F229" s="38">
        <v>5502.32</v>
      </c>
      <c r="G229" s="39"/>
      <c r="H229" s="39"/>
      <c r="I229" s="39"/>
      <c r="J229" s="40">
        <v>502.32</v>
      </c>
      <c r="K229" s="41">
        <f t="shared" si="35"/>
        <v>5000</v>
      </c>
      <c r="L229" s="42"/>
      <c r="M229" s="46"/>
    </row>
    <row r="230" spans="1:13" ht="17.100000000000001" customHeight="1">
      <c r="A230" s="35">
        <v>160</v>
      </c>
      <c r="B230" s="36" t="s">
        <v>333</v>
      </c>
      <c r="C230" s="36" t="s">
        <v>73</v>
      </c>
      <c r="D230" s="36" t="s">
        <v>127</v>
      </c>
      <c r="E230" s="37">
        <v>283</v>
      </c>
      <c r="F230" s="38">
        <v>6111.18</v>
      </c>
      <c r="G230" s="39"/>
      <c r="H230" s="49"/>
      <c r="I230" s="49"/>
      <c r="J230" s="40">
        <v>611.17999999999995</v>
      </c>
      <c r="K230" s="41">
        <f t="shared" si="35"/>
        <v>5500</v>
      </c>
      <c r="L230" s="62"/>
      <c r="M230" s="46"/>
    </row>
    <row r="231" spans="1:13" ht="17.100000000000001" customHeight="1">
      <c r="A231" s="35">
        <v>161</v>
      </c>
      <c r="B231" s="36" t="s">
        <v>334</v>
      </c>
      <c r="C231" s="36" t="s">
        <v>43</v>
      </c>
      <c r="D231" s="36" t="s">
        <v>69</v>
      </c>
      <c r="E231" s="37">
        <v>320</v>
      </c>
      <c r="F231" s="38">
        <v>7361.35</v>
      </c>
      <c r="G231" s="39"/>
      <c r="H231" s="39"/>
      <c r="I231" s="39"/>
      <c r="J231" s="40">
        <v>861.35</v>
      </c>
      <c r="K231" s="41">
        <f t="shared" si="35"/>
        <v>6500</v>
      </c>
      <c r="L231" s="42"/>
      <c r="M231" s="46"/>
    </row>
    <row r="232" spans="1:13" ht="17.100000000000001" customHeight="1">
      <c r="A232" s="35">
        <v>162</v>
      </c>
      <c r="B232" s="36" t="s">
        <v>335</v>
      </c>
      <c r="C232" s="36" t="s">
        <v>16</v>
      </c>
      <c r="D232" s="36" t="s">
        <v>336</v>
      </c>
      <c r="E232" s="37">
        <v>341</v>
      </c>
      <c r="F232" s="38">
        <v>6111.18</v>
      </c>
      <c r="G232" s="39"/>
      <c r="H232" s="49"/>
      <c r="I232" s="49"/>
      <c r="J232" s="40">
        <v>611.17999999999995</v>
      </c>
      <c r="K232" s="41">
        <f t="shared" si="35"/>
        <v>5500</v>
      </c>
      <c r="L232" s="67"/>
      <c r="M232" s="46"/>
    </row>
    <row r="233" spans="1:13" ht="17.100000000000001" customHeight="1">
      <c r="A233" s="35">
        <v>164</v>
      </c>
      <c r="B233" s="36" t="s">
        <v>337</v>
      </c>
      <c r="C233" s="36" t="s">
        <v>206</v>
      </c>
      <c r="D233" s="36" t="s">
        <v>96</v>
      </c>
      <c r="E233" s="37">
        <v>352</v>
      </c>
      <c r="F233" s="38">
        <v>5502.32</v>
      </c>
      <c r="G233" s="39"/>
      <c r="H233" s="39"/>
      <c r="I233" s="39"/>
      <c r="J233" s="40">
        <v>502.32</v>
      </c>
      <c r="K233" s="41">
        <f t="shared" si="35"/>
        <v>5000</v>
      </c>
      <c r="L233" s="42"/>
      <c r="M233" s="46"/>
    </row>
    <row r="234" spans="1:13" ht="17.100000000000001" customHeight="1">
      <c r="A234" s="35">
        <v>165</v>
      </c>
      <c r="B234" s="36" t="s">
        <v>338</v>
      </c>
      <c r="C234" s="36" t="s">
        <v>39</v>
      </c>
      <c r="D234" s="36" t="s">
        <v>42</v>
      </c>
      <c r="E234" s="37">
        <v>360</v>
      </c>
      <c r="F234" s="38">
        <v>6111.18</v>
      </c>
      <c r="G234" s="39"/>
      <c r="H234" s="49"/>
      <c r="I234" s="49"/>
      <c r="J234" s="40">
        <v>611.17999999999995</v>
      </c>
      <c r="K234" s="41">
        <f t="shared" si="35"/>
        <v>5500</v>
      </c>
      <c r="L234" s="42"/>
      <c r="M234" s="46"/>
    </row>
    <row r="235" spans="1:13" ht="17.100000000000001" customHeight="1">
      <c r="A235" s="35">
        <v>166</v>
      </c>
      <c r="B235" s="36" t="s">
        <v>103</v>
      </c>
      <c r="C235" s="36" t="s">
        <v>20</v>
      </c>
      <c r="D235" s="36" t="s">
        <v>29</v>
      </c>
      <c r="E235" s="37">
        <v>365</v>
      </c>
      <c r="F235" s="38">
        <v>6725.54</v>
      </c>
      <c r="G235" s="39"/>
      <c r="H235" s="39"/>
      <c r="I235" s="39"/>
      <c r="J235" s="40">
        <v>725.54</v>
      </c>
      <c r="K235" s="41">
        <f t="shared" si="35"/>
        <v>6000</v>
      </c>
      <c r="L235" s="42"/>
      <c r="M235" s="46"/>
    </row>
    <row r="236" spans="1:13" s="43" customFormat="1" ht="17.100000000000001" customHeight="1">
      <c r="A236" s="35">
        <v>167</v>
      </c>
      <c r="B236" s="36" t="s">
        <v>339</v>
      </c>
      <c r="C236" s="36" t="s">
        <v>340</v>
      </c>
      <c r="D236" s="36" t="s">
        <v>23</v>
      </c>
      <c r="E236" s="37">
        <v>371</v>
      </c>
      <c r="F236" s="38">
        <v>5502.32</v>
      </c>
      <c r="G236" s="39"/>
      <c r="H236" s="39"/>
      <c r="I236" s="39"/>
      <c r="J236" s="40">
        <v>502.32</v>
      </c>
      <c r="K236" s="41">
        <f t="shared" si="35"/>
        <v>5000</v>
      </c>
      <c r="L236" s="42"/>
      <c r="M236" s="46"/>
    </row>
    <row r="237" spans="1:13" ht="17.100000000000001" customHeight="1">
      <c r="A237" s="35">
        <v>168</v>
      </c>
      <c r="B237" s="36" t="s">
        <v>341</v>
      </c>
      <c r="C237" s="36" t="s">
        <v>69</v>
      </c>
      <c r="D237" s="36" t="s">
        <v>63</v>
      </c>
      <c r="E237" s="37">
        <v>378</v>
      </c>
      <c r="F237" s="38">
        <v>5502.32</v>
      </c>
      <c r="G237" s="39"/>
      <c r="H237" s="39"/>
      <c r="I237" s="39"/>
      <c r="J237" s="40">
        <v>502.32</v>
      </c>
      <c r="K237" s="41">
        <f t="shared" si="35"/>
        <v>5000</v>
      </c>
      <c r="L237" s="42"/>
      <c r="M237" s="46"/>
    </row>
    <row r="238" spans="1:13" ht="17.100000000000001" customHeight="1">
      <c r="A238" s="35">
        <v>169</v>
      </c>
      <c r="B238" s="36" t="s">
        <v>342</v>
      </c>
      <c r="C238" s="36" t="s">
        <v>121</v>
      </c>
      <c r="D238" s="36" t="s">
        <v>343</v>
      </c>
      <c r="E238" s="37">
        <v>379</v>
      </c>
      <c r="F238" s="38">
        <v>5502.32</v>
      </c>
      <c r="G238" s="39"/>
      <c r="H238" s="39"/>
      <c r="I238" s="39"/>
      <c r="J238" s="40">
        <v>502.32</v>
      </c>
      <c r="K238" s="41">
        <f t="shared" si="35"/>
        <v>5000</v>
      </c>
      <c r="L238" s="42"/>
      <c r="M238" s="46"/>
    </row>
    <row r="239" spans="1:13" ht="17.100000000000001" customHeight="1">
      <c r="A239" s="35">
        <v>170</v>
      </c>
      <c r="B239" s="68" t="s">
        <v>344</v>
      </c>
      <c r="C239" s="68" t="s">
        <v>214</v>
      </c>
      <c r="D239" s="68" t="s">
        <v>345</v>
      </c>
      <c r="E239" s="37">
        <v>380</v>
      </c>
      <c r="F239" s="38">
        <v>5502.32</v>
      </c>
      <c r="G239" s="39"/>
      <c r="H239" s="39"/>
      <c r="I239" s="39"/>
      <c r="J239" s="40">
        <v>502.32</v>
      </c>
      <c r="K239" s="41">
        <f t="shared" si="35"/>
        <v>5000</v>
      </c>
      <c r="L239" s="42"/>
      <c r="M239" s="46"/>
    </row>
    <row r="240" spans="1:13" ht="17.100000000000001" customHeight="1">
      <c r="A240" s="35">
        <v>171</v>
      </c>
      <c r="B240" s="36" t="s">
        <v>346</v>
      </c>
      <c r="C240" s="36" t="s">
        <v>347</v>
      </c>
      <c r="D240" s="36" t="s">
        <v>178</v>
      </c>
      <c r="E240" s="37">
        <v>382</v>
      </c>
      <c r="F240" s="38">
        <v>4907.08</v>
      </c>
      <c r="G240" s="39"/>
      <c r="H240" s="39"/>
      <c r="I240" s="39"/>
      <c r="J240" s="40">
        <v>407.08</v>
      </c>
      <c r="K240" s="41">
        <f t="shared" si="35"/>
        <v>4500</v>
      </c>
      <c r="L240" s="42"/>
      <c r="M240" s="46"/>
    </row>
    <row r="241" spans="1:13" ht="17.100000000000001" customHeight="1">
      <c r="A241" s="35">
        <v>172</v>
      </c>
      <c r="B241" s="36" t="s">
        <v>348</v>
      </c>
      <c r="C241" s="36" t="s">
        <v>20</v>
      </c>
      <c r="D241" s="36" t="s">
        <v>186</v>
      </c>
      <c r="E241" s="37">
        <v>383</v>
      </c>
      <c r="F241" s="38">
        <v>5502.32</v>
      </c>
      <c r="G241" s="39"/>
      <c r="H241" s="39"/>
      <c r="I241" s="39"/>
      <c r="J241" s="40">
        <v>502.32</v>
      </c>
      <c r="K241" s="41">
        <f t="shared" si="35"/>
        <v>5000</v>
      </c>
      <c r="L241" s="42"/>
      <c r="M241" s="46"/>
    </row>
    <row r="242" spans="1:13" ht="17.100000000000001" customHeight="1">
      <c r="A242" s="35">
        <v>173</v>
      </c>
      <c r="B242" s="36" t="s">
        <v>349</v>
      </c>
      <c r="C242" s="36" t="s">
        <v>85</v>
      </c>
      <c r="D242" s="36" t="s">
        <v>73</v>
      </c>
      <c r="E242" s="37">
        <v>384</v>
      </c>
      <c r="F242" s="38">
        <v>4907.08</v>
      </c>
      <c r="G242" s="39"/>
      <c r="H242" s="39"/>
      <c r="I242" s="39"/>
      <c r="J242" s="40">
        <v>407.08</v>
      </c>
      <c r="K242" s="41">
        <f t="shared" si="35"/>
        <v>4500</v>
      </c>
      <c r="L242" s="42"/>
      <c r="M242" s="46"/>
    </row>
    <row r="243" spans="1:13" ht="17.100000000000001" customHeight="1">
      <c r="A243" s="35">
        <v>174</v>
      </c>
      <c r="B243" s="36" t="s">
        <v>350</v>
      </c>
      <c r="C243" s="36" t="s">
        <v>16</v>
      </c>
      <c r="D243" s="36" t="s">
        <v>351</v>
      </c>
      <c r="E243" s="37">
        <v>386</v>
      </c>
      <c r="F243" s="38">
        <v>4907.08</v>
      </c>
      <c r="G243" s="39"/>
      <c r="H243" s="39"/>
      <c r="I243" s="39"/>
      <c r="J243" s="40">
        <v>407.08</v>
      </c>
      <c r="K243" s="41">
        <f t="shared" si="35"/>
        <v>4500</v>
      </c>
      <c r="L243" s="42"/>
      <c r="M243" s="46"/>
    </row>
    <row r="244" spans="1:13" ht="17.100000000000001" customHeight="1">
      <c r="A244" s="35">
        <v>175</v>
      </c>
      <c r="B244" s="36" t="s">
        <v>352</v>
      </c>
      <c r="C244" s="36" t="s">
        <v>230</v>
      </c>
      <c r="D244" s="36" t="s">
        <v>77</v>
      </c>
      <c r="E244" s="37">
        <v>388</v>
      </c>
      <c r="F244" s="38">
        <v>4907.08</v>
      </c>
      <c r="G244" s="39"/>
      <c r="H244" s="39"/>
      <c r="I244" s="39"/>
      <c r="J244" s="40">
        <v>407.08</v>
      </c>
      <c r="K244" s="41">
        <f t="shared" si="35"/>
        <v>4500</v>
      </c>
      <c r="L244" s="42"/>
      <c r="M244" s="46"/>
    </row>
    <row r="245" spans="1:13" ht="17.100000000000001" customHeight="1">
      <c r="A245" s="35">
        <v>176</v>
      </c>
      <c r="B245" s="36" t="s">
        <v>353</v>
      </c>
      <c r="C245" s="36" t="s">
        <v>194</v>
      </c>
      <c r="D245" s="36" t="s">
        <v>251</v>
      </c>
      <c r="E245" s="37">
        <v>282</v>
      </c>
      <c r="F245" s="38">
        <v>6111.18</v>
      </c>
      <c r="G245" s="39"/>
      <c r="H245" s="39"/>
      <c r="I245" s="39"/>
      <c r="J245" s="40">
        <v>611.17999999999995</v>
      </c>
      <c r="K245" s="41">
        <f t="shared" si="35"/>
        <v>5500</v>
      </c>
      <c r="M245" s="46"/>
    </row>
    <row r="246" spans="1:13" ht="17.100000000000001" customHeight="1">
      <c r="A246" s="35">
        <v>177</v>
      </c>
      <c r="B246" s="36" t="s">
        <v>354</v>
      </c>
      <c r="C246" s="36" t="s">
        <v>23</v>
      </c>
      <c r="D246" s="36" t="s">
        <v>229</v>
      </c>
      <c r="E246" s="37">
        <v>99</v>
      </c>
      <c r="F246" s="38">
        <v>4907.08</v>
      </c>
      <c r="G246" s="39"/>
      <c r="H246" s="39"/>
      <c r="I246" s="39"/>
      <c r="J246" s="40">
        <v>407.08</v>
      </c>
      <c r="K246" s="41">
        <f t="shared" si="35"/>
        <v>4500</v>
      </c>
      <c r="L246" s="42"/>
      <c r="M246" s="46"/>
    </row>
    <row r="247" spans="1:13" ht="17.100000000000001" customHeight="1">
      <c r="A247" s="35">
        <v>178</v>
      </c>
      <c r="B247" s="36" t="s">
        <v>119</v>
      </c>
      <c r="C247" s="47" t="s">
        <v>230</v>
      </c>
      <c r="D247" s="47" t="s">
        <v>77</v>
      </c>
      <c r="E247" s="37">
        <v>425</v>
      </c>
      <c r="F247" s="38">
        <v>4907.08</v>
      </c>
      <c r="G247" s="39"/>
      <c r="H247" s="39"/>
      <c r="I247" s="39"/>
      <c r="J247" s="40">
        <v>407.08</v>
      </c>
      <c r="K247" s="41">
        <f t="shared" si="35"/>
        <v>4500</v>
      </c>
      <c r="L247" s="42"/>
      <c r="M247" s="46"/>
    </row>
    <row r="248" spans="1:13" ht="17.100000000000001" customHeight="1">
      <c r="A248" s="35">
        <v>179</v>
      </c>
      <c r="B248" s="36" t="s">
        <v>355</v>
      </c>
      <c r="C248" s="47" t="s">
        <v>42</v>
      </c>
      <c r="D248" s="47" t="s">
        <v>356</v>
      </c>
      <c r="E248" s="37">
        <v>88</v>
      </c>
      <c r="F248" s="38">
        <v>4907.08</v>
      </c>
      <c r="G248" s="39"/>
      <c r="H248" s="39"/>
      <c r="I248" s="39"/>
      <c r="J248" s="40">
        <v>407.08</v>
      </c>
      <c r="K248" s="41">
        <f t="shared" ref="K248:K268" si="36">+F248+G248+H248-I248-J248</f>
        <v>4500</v>
      </c>
      <c r="L248" s="69"/>
      <c r="M248" s="46"/>
    </row>
    <row r="249" spans="1:13" ht="17.100000000000001" customHeight="1">
      <c r="A249" s="35">
        <v>180</v>
      </c>
      <c r="B249" s="36" t="s">
        <v>357</v>
      </c>
      <c r="C249" s="47" t="s">
        <v>26</v>
      </c>
      <c r="D249" s="47" t="s">
        <v>29</v>
      </c>
      <c r="E249" s="37">
        <v>436</v>
      </c>
      <c r="F249" s="38">
        <v>4907.08</v>
      </c>
      <c r="G249" s="39"/>
      <c r="H249" s="39"/>
      <c r="I249" s="39"/>
      <c r="J249" s="40">
        <v>407.08</v>
      </c>
      <c r="K249" s="41">
        <f t="shared" si="36"/>
        <v>4500</v>
      </c>
      <c r="L249" s="42"/>
      <c r="M249" s="46"/>
    </row>
    <row r="250" spans="1:13" ht="17.100000000000001" customHeight="1">
      <c r="A250" s="35">
        <v>181</v>
      </c>
      <c r="B250" s="36" t="s">
        <v>358</v>
      </c>
      <c r="C250" s="47" t="s">
        <v>230</v>
      </c>
      <c r="D250" s="47" t="s">
        <v>85</v>
      </c>
      <c r="E250" s="37"/>
      <c r="F250" s="38">
        <v>4907.08</v>
      </c>
      <c r="G250" s="39"/>
      <c r="H250" s="39"/>
      <c r="I250" s="39"/>
      <c r="J250" s="40">
        <v>407.08</v>
      </c>
      <c r="K250" s="41">
        <f t="shared" si="36"/>
        <v>4500</v>
      </c>
      <c r="L250" s="42"/>
      <c r="M250" s="46"/>
    </row>
    <row r="251" spans="1:13" ht="17.100000000000001" customHeight="1">
      <c r="A251" s="35">
        <v>182</v>
      </c>
      <c r="B251" s="36" t="s">
        <v>181</v>
      </c>
      <c r="C251" s="47" t="s">
        <v>336</v>
      </c>
      <c r="D251" s="47" t="s">
        <v>186</v>
      </c>
      <c r="E251" s="37"/>
      <c r="F251" s="38">
        <v>4907.08</v>
      </c>
      <c r="G251" s="39"/>
      <c r="H251" s="39"/>
      <c r="I251" s="39"/>
      <c r="J251" s="40">
        <v>407.08</v>
      </c>
      <c r="K251" s="41">
        <f t="shared" si="36"/>
        <v>4500</v>
      </c>
      <c r="L251" s="42"/>
      <c r="M251" s="46"/>
    </row>
    <row r="252" spans="1:13" ht="17.100000000000001" customHeight="1">
      <c r="A252" s="35">
        <v>183</v>
      </c>
      <c r="B252" s="36" t="s">
        <v>359</v>
      </c>
      <c r="C252" s="36" t="s">
        <v>360</v>
      </c>
      <c r="D252" s="36" t="s">
        <v>361</v>
      </c>
      <c r="E252" s="35">
        <v>442</v>
      </c>
      <c r="F252" s="38">
        <v>4907.08</v>
      </c>
      <c r="G252" s="39"/>
      <c r="H252" s="39"/>
      <c r="I252" s="39"/>
      <c r="J252" s="40">
        <v>407.08</v>
      </c>
      <c r="K252" s="41">
        <f t="shared" si="36"/>
        <v>4500</v>
      </c>
      <c r="L252" s="42"/>
      <c r="M252" s="46"/>
    </row>
    <row r="253" spans="1:13" ht="17.100000000000001" customHeight="1">
      <c r="A253" s="35">
        <v>184</v>
      </c>
      <c r="B253" s="70" t="s">
        <v>362</v>
      </c>
      <c r="C253" s="70" t="s">
        <v>229</v>
      </c>
      <c r="D253" s="70" t="s">
        <v>363</v>
      </c>
      <c r="E253" s="58">
        <v>449</v>
      </c>
      <c r="F253" s="38">
        <v>4907.08</v>
      </c>
      <c r="G253" s="39"/>
      <c r="H253" s="39"/>
      <c r="I253" s="39"/>
      <c r="J253" s="40">
        <v>407.08</v>
      </c>
      <c r="K253" s="41">
        <f t="shared" si="36"/>
        <v>4500</v>
      </c>
      <c r="L253" s="62"/>
      <c r="M253" s="46"/>
    </row>
    <row r="254" spans="1:13" ht="17.100000000000001" customHeight="1">
      <c r="A254" s="35">
        <v>185</v>
      </c>
      <c r="B254" s="70" t="s">
        <v>227</v>
      </c>
      <c r="C254" s="70" t="s">
        <v>69</v>
      </c>
      <c r="D254" s="70" t="s">
        <v>47</v>
      </c>
      <c r="E254" s="71">
        <v>391</v>
      </c>
      <c r="F254" s="38">
        <v>5502.32</v>
      </c>
      <c r="G254" s="39"/>
      <c r="H254" s="39"/>
      <c r="I254" s="39"/>
      <c r="J254" s="40">
        <v>502.32</v>
      </c>
      <c r="K254" s="41">
        <f t="shared" si="36"/>
        <v>5000</v>
      </c>
      <c r="L254" s="72"/>
      <c r="M254" s="46"/>
    </row>
    <row r="255" spans="1:13" ht="17.100000000000001" customHeight="1">
      <c r="A255" s="35">
        <v>186</v>
      </c>
      <c r="B255" s="47" t="s">
        <v>364</v>
      </c>
      <c r="C255" s="47" t="s">
        <v>43</v>
      </c>
      <c r="D255" s="47" t="s">
        <v>75</v>
      </c>
      <c r="E255" s="27"/>
      <c r="F255" s="73">
        <v>3775.64</v>
      </c>
      <c r="G255" s="39"/>
      <c r="H255" s="49"/>
      <c r="I255" s="49"/>
      <c r="J255" s="40">
        <v>275.64</v>
      </c>
      <c r="K255" s="41">
        <f t="shared" si="36"/>
        <v>3500</v>
      </c>
      <c r="L255" s="74"/>
      <c r="M255" s="46"/>
    </row>
    <row r="256" spans="1:13" ht="17.100000000000001" customHeight="1">
      <c r="A256" s="35">
        <v>188</v>
      </c>
      <c r="B256" s="47" t="s">
        <v>384</v>
      </c>
      <c r="C256" s="47" t="s">
        <v>47</v>
      </c>
      <c r="D256" s="47" t="s">
        <v>13</v>
      </c>
      <c r="E256" s="27"/>
      <c r="F256" s="38">
        <v>6725.54</v>
      </c>
      <c r="G256" s="39"/>
      <c r="H256" s="39"/>
      <c r="I256" s="39"/>
      <c r="J256" s="40">
        <v>725.54</v>
      </c>
      <c r="K256" s="41">
        <f t="shared" si="36"/>
        <v>6000</v>
      </c>
      <c r="M256" s="46"/>
    </row>
    <row r="257" spans="1:13" ht="17.100000000000001" customHeight="1">
      <c r="A257" s="35">
        <v>189</v>
      </c>
      <c r="B257" s="47" t="s">
        <v>385</v>
      </c>
      <c r="C257" s="47" t="s">
        <v>14</v>
      </c>
      <c r="D257" s="47" t="s">
        <v>26</v>
      </c>
      <c r="E257" s="27"/>
      <c r="F257" s="38">
        <v>4907.08</v>
      </c>
      <c r="G257" s="39"/>
      <c r="H257" s="39"/>
      <c r="I257" s="39"/>
      <c r="J257" s="40">
        <v>407.08</v>
      </c>
      <c r="K257" s="41">
        <f t="shared" si="36"/>
        <v>4500</v>
      </c>
      <c r="M257" s="46"/>
    </row>
    <row r="258" spans="1:13" ht="17.100000000000001" customHeight="1">
      <c r="A258" s="35">
        <v>190</v>
      </c>
      <c r="B258" s="47" t="s">
        <v>386</v>
      </c>
      <c r="C258" s="47" t="s">
        <v>387</v>
      </c>
      <c r="D258" s="47" t="s">
        <v>388</v>
      </c>
      <c r="E258" s="27"/>
      <c r="F258" s="38">
        <v>4907.08</v>
      </c>
      <c r="G258" s="39"/>
      <c r="H258" s="39"/>
      <c r="I258" s="39"/>
      <c r="J258" s="40">
        <v>407.08</v>
      </c>
      <c r="K258" s="41">
        <f t="shared" si="36"/>
        <v>4500</v>
      </c>
      <c r="M258" s="46"/>
    </row>
    <row r="259" spans="1:13" ht="17.100000000000001" customHeight="1">
      <c r="A259" s="35">
        <v>191</v>
      </c>
      <c r="B259" s="47" t="s">
        <v>389</v>
      </c>
      <c r="C259" s="47" t="s">
        <v>390</v>
      </c>
      <c r="D259" s="47" t="s">
        <v>46</v>
      </c>
      <c r="E259" s="27"/>
      <c r="F259" s="38">
        <v>4907.08</v>
      </c>
      <c r="G259" s="39"/>
      <c r="H259" s="39"/>
      <c r="I259" s="39"/>
      <c r="J259" s="40">
        <v>407.08</v>
      </c>
      <c r="K259" s="41">
        <f t="shared" si="36"/>
        <v>4500</v>
      </c>
      <c r="M259" s="46"/>
    </row>
    <row r="260" spans="1:13" ht="17.100000000000001" customHeight="1">
      <c r="A260" s="35">
        <v>192</v>
      </c>
      <c r="B260" s="47" t="s">
        <v>391</v>
      </c>
      <c r="C260" s="47" t="s">
        <v>392</v>
      </c>
      <c r="D260" s="47" t="s">
        <v>393</v>
      </c>
      <c r="E260" s="27"/>
      <c r="F260" s="38">
        <v>4907.08</v>
      </c>
      <c r="G260" s="39"/>
      <c r="H260" s="39"/>
      <c r="I260" s="39"/>
      <c r="J260" s="40">
        <v>407.08</v>
      </c>
      <c r="K260" s="41">
        <f t="shared" si="36"/>
        <v>4500</v>
      </c>
      <c r="M260" s="46"/>
    </row>
    <row r="261" spans="1:13" ht="17.100000000000001" customHeight="1">
      <c r="A261" s="35">
        <v>193</v>
      </c>
      <c r="B261" s="47" t="s">
        <v>394</v>
      </c>
      <c r="C261" s="47" t="s">
        <v>106</v>
      </c>
      <c r="D261" s="47" t="s">
        <v>395</v>
      </c>
      <c r="E261" s="27"/>
      <c r="F261" s="38">
        <v>4907.08</v>
      </c>
      <c r="G261" s="39"/>
      <c r="H261" s="39"/>
      <c r="I261" s="39"/>
      <c r="J261" s="40">
        <v>407.08</v>
      </c>
      <c r="K261" s="41">
        <f t="shared" si="36"/>
        <v>4500</v>
      </c>
      <c r="M261" s="46"/>
    </row>
    <row r="262" spans="1:13" ht="17.100000000000001" customHeight="1">
      <c r="A262" s="35">
        <v>194</v>
      </c>
      <c r="B262" s="47" t="s">
        <v>396</v>
      </c>
      <c r="C262" s="47" t="s">
        <v>69</v>
      </c>
      <c r="D262" s="47" t="s">
        <v>17</v>
      </c>
      <c r="E262" s="27"/>
      <c r="F262" s="38">
        <v>4907.08</v>
      </c>
      <c r="G262" s="39"/>
      <c r="H262" s="39"/>
      <c r="I262" s="39"/>
      <c r="J262" s="40">
        <v>407.08</v>
      </c>
      <c r="K262" s="41">
        <f t="shared" si="36"/>
        <v>4500</v>
      </c>
      <c r="M262" s="46"/>
    </row>
    <row r="263" spans="1:13" ht="17.100000000000001" customHeight="1">
      <c r="A263" s="35">
        <v>195</v>
      </c>
      <c r="B263" s="47" t="s">
        <v>303</v>
      </c>
      <c r="C263" s="47" t="s">
        <v>20</v>
      </c>
      <c r="D263" s="47" t="s">
        <v>85</v>
      </c>
      <c r="E263" s="27"/>
      <c r="F263" s="38">
        <v>4907.08</v>
      </c>
      <c r="G263" s="39"/>
      <c r="H263" s="39"/>
      <c r="I263" s="39"/>
      <c r="J263" s="40">
        <v>407.08</v>
      </c>
      <c r="K263" s="41">
        <f t="shared" si="36"/>
        <v>4500</v>
      </c>
      <c r="M263" s="46"/>
    </row>
    <row r="264" spans="1:13" ht="17.100000000000001" customHeight="1">
      <c r="A264" s="35">
        <v>196</v>
      </c>
      <c r="B264" s="47" t="s">
        <v>397</v>
      </c>
      <c r="C264" s="47" t="s">
        <v>26</v>
      </c>
      <c r="D264" s="47" t="s">
        <v>206</v>
      </c>
      <c r="E264" s="27"/>
      <c r="F264" s="38">
        <v>7361.35</v>
      </c>
      <c r="G264" s="39"/>
      <c r="H264" s="39"/>
      <c r="I264" s="39"/>
      <c r="J264" s="40">
        <v>861.35</v>
      </c>
      <c r="K264" s="41">
        <f t="shared" si="36"/>
        <v>6500</v>
      </c>
      <c r="M264" s="46"/>
    </row>
    <row r="265" spans="1:13" ht="17.100000000000001" customHeight="1">
      <c r="A265" s="35">
        <v>197</v>
      </c>
      <c r="B265" s="47" t="s">
        <v>398</v>
      </c>
      <c r="C265" s="47" t="s">
        <v>399</v>
      </c>
      <c r="D265" s="47" t="s">
        <v>214</v>
      </c>
      <c r="E265" s="27"/>
      <c r="F265" s="38">
        <v>4907.08</v>
      </c>
      <c r="G265" s="39"/>
      <c r="H265" s="39"/>
      <c r="I265" s="39"/>
      <c r="J265" s="40">
        <v>407.08</v>
      </c>
      <c r="K265" s="41">
        <f t="shared" si="36"/>
        <v>4500</v>
      </c>
      <c r="L265" s="6" t="s">
        <v>455</v>
      </c>
      <c r="M265" s="46"/>
    </row>
    <row r="266" spans="1:13" ht="17.100000000000001" customHeight="1">
      <c r="A266" s="35">
        <v>198</v>
      </c>
      <c r="B266" s="47" t="s">
        <v>400</v>
      </c>
      <c r="C266" s="47" t="s">
        <v>401</v>
      </c>
      <c r="D266" s="47" t="s">
        <v>95</v>
      </c>
      <c r="E266" s="27"/>
      <c r="F266" s="38">
        <v>4907.08</v>
      </c>
      <c r="G266" s="39"/>
      <c r="H266" s="39"/>
      <c r="I266" s="39"/>
      <c r="J266" s="40">
        <v>407.08</v>
      </c>
      <c r="K266" s="41">
        <f t="shared" si="36"/>
        <v>4500</v>
      </c>
      <c r="M266" s="46"/>
    </row>
    <row r="267" spans="1:13" s="57" customFormat="1" ht="17.100000000000001" customHeight="1">
      <c r="A267" s="35">
        <v>199</v>
      </c>
      <c r="B267" s="53" t="s">
        <v>409</v>
      </c>
      <c r="C267" s="53" t="s">
        <v>25</v>
      </c>
      <c r="D267" s="53" t="s">
        <v>39</v>
      </c>
      <c r="E267" s="54"/>
      <c r="F267" s="38">
        <v>4907.08</v>
      </c>
      <c r="G267" s="39"/>
      <c r="H267" s="39"/>
      <c r="I267" s="39"/>
      <c r="J267" s="40">
        <v>407.08</v>
      </c>
      <c r="K267" s="41">
        <f t="shared" si="36"/>
        <v>4500</v>
      </c>
    </row>
    <row r="268" spans="1:13" s="57" customFormat="1" ht="17.100000000000001" customHeight="1">
      <c r="A268" s="35">
        <v>200</v>
      </c>
      <c r="B268" s="53" t="s">
        <v>410</v>
      </c>
      <c r="C268" s="53" t="s">
        <v>411</v>
      </c>
      <c r="D268" s="53" t="s">
        <v>412</v>
      </c>
      <c r="E268" s="54"/>
      <c r="F268" s="38">
        <v>4907.08</v>
      </c>
      <c r="G268" s="39"/>
      <c r="H268" s="39"/>
      <c r="I268" s="39"/>
      <c r="J268" s="40">
        <v>407.08</v>
      </c>
      <c r="K268" s="41">
        <f t="shared" si="36"/>
        <v>4500</v>
      </c>
    </row>
    <row r="269" spans="1:13" s="63" customFormat="1" ht="17.100000000000001" customHeight="1">
      <c r="A269" s="35">
        <v>202</v>
      </c>
      <c r="B269" s="53" t="s">
        <v>408</v>
      </c>
      <c r="C269" s="53" t="s">
        <v>43</v>
      </c>
      <c r="D269" s="53" t="s">
        <v>311</v>
      </c>
      <c r="E269" s="53"/>
      <c r="F269" s="38">
        <v>4907.08</v>
      </c>
      <c r="G269" s="55"/>
      <c r="H269" s="55"/>
      <c r="I269" s="55"/>
      <c r="J269" s="40">
        <v>407.08</v>
      </c>
      <c r="K269" s="56">
        <f>F269+G269+H269-I269-J269</f>
        <v>4500</v>
      </c>
    </row>
    <row r="270" spans="1:13" s="57" customFormat="1" ht="17.100000000000001" customHeight="1">
      <c r="A270" s="35">
        <v>203</v>
      </c>
      <c r="B270" s="53" t="s">
        <v>427</v>
      </c>
      <c r="C270" s="53" t="s">
        <v>132</v>
      </c>
      <c r="D270" s="53" t="s">
        <v>47</v>
      </c>
      <c r="E270" s="54"/>
      <c r="F270" s="55">
        <v>4907.08</v>
      </c>
      <c r="G270" s="56"/>
      <c r="H270" s="56"/>
      <c r="I270" s="56"/>
      <c r="J270" s="56">
        <v>407.08</v>
      </c>
      <c r="K270" s="56">
        <f>F270+G270+H270-I270-J270</f>
        <v>4500</v>
      </c>
    </row>
    <row r="271" spans="1:13" s="57" customFormat="1" ht="17.100000000000001" customHeight="1">
      <c r="A271" s="35">
        <v>204</v>
      </c>
      <c r="B271" s="53" t="s">
        <v>428</v>
      </c>
      <c r="C271" s="53" t="s">
        <v>49</v>
      </c>
      <c r="D271" s="53" t="s">
        <v>48</v>
      </c>
      <c r="E271" s="54"/>
      <c r="F271" s="55">
        <v>4907.08</v>
      </c>
      <c r="G271" s="56"/>
      <c r="H271" s="56"/>
      <c r="I271" s="56"/>
      <c r="J271" s="56">
        <v>407.08</v>
      </c>
      <c r="K271" s="56">
        <f>F271+G271+H271-I271-J271</f>
        <v>4500</v>
      </c>
    </row>
    <row r="272" spans="1:13" s="57" customFormat="1" ht="17.100000000000001" customHeight="1">
      <c r="A272" s="35">
        <v>205</v>
      </c>
      <c r="B272" s="53" t="s">
        <v>435</v>
      </c>
      <c r="C272" s="53" t="s">
        <v>178</v>
      </c>
      <c r="D272" s="53" t="s">
        <v>131</v>
      </c>
      <c r="E272" s="54"/>
      <c r="F272" s="55">
        <v>4907.08</v>
      </c>
      <c r="G272" s="56"/>
      <c r="H272" s="56"/>
      <c r="I272" s="56"/>
      <c r="J272" s="56">
        <v>407.08</v>
      </c>
      <c r="K272" s="56">
        <f>F272+G272+H272-I272-J272</f>
        <v>4500</v>
      </c>
    </row>
    <row r="273" spans="1:13" s="57" customFormat="1" ht="17.100000000000001" customHeight="1">
      <c r="A273" s="35">
        <v>206</v>
      </c>
      <c r="B273" s="53" t="s">
        <v>436</v>
      </c>
      <c r="C273" s="53" t="s">
        <v>437</v>
      </c>
      <c r="D273" s="53" t="s">
        <v>26</v>
      </c>
      <c r="E273" s="54"/>
      <c r="F273" s="55">
        <v>4907.08</v>
      </c>
      <c r="G273" s="56"/>
      <c r="H273" s="56"/>
      <c r="I273" s="56"/>
      <c r="J273" s="56">
        <v>407.08</v>
      </c>
      <c r="K273" s="56">
        <f>F273+G273+H273-I273-J273</f>
        <v>4500</v>
      </c>
      <c r="L273" s="57">
        <v>4500</v>
      </c>
    </row>
    <row r="274" spans="1:13" ht="17.100000000000001" customHeight="1" thickBot="1">
      <c r="A274" s="43"/>
      <c r="B274" s="43"/>
      <c r="C274" s="43"/>
      <c r="D274" s="43"/>
      <c r="E274" s="43"/>
      <c r="F274" s="65">
        <f>SUM(F217:F273)</f>
        <v>323262.12</v>
      </c>
      <c r="G274" s="65">
        <f>SUM(G217:G273)</f>
        <v>0</v>
      </c>
      <c r="H274" s="65">
        <f t="shared" ref="H274:K274" si="37">SUM(H217:H273)</f>
        <v>0</v>
      </c>
      <c r="I274" s="65">
        <f t="shared" si="37"/>
        <v>2000</v>
      </c>
      <c r="J274" s="65">
        <f>SUM(J217:J273)</f>
        <v>31178.790000000048</v>
      </c>
      <c r="K274" s="66">
        <f t="shared" si="37"/>
        <v>290083.33</v>
      </c>
      <c r="L274" s="42"/>
      <c r="M274" s="46"/>
    </row>
    <row r="275" spans="1:13" ht="17.100000000000001" customHeight="1" thickTop="1">
      <c r="A275" s="43"/>
      <c r="B275" s="43"/>
      <c r="C275" s="43"/>
      <c r="D275" s="43"/>
      <c r="E275" s="43"/>
      <c r="F275" s="64"/>
      <c r="G275" s="61"/>
      <c r="H275" s="61"/>
      <c r="I275" s="61"/>
      <c r="J275" s="60"/>
      <c r="K275" s="60"/>
      <c r="L275" s="42"/>
      <c r="M275" s="46"/>
    </row>
    <row r="276" spans="1:13" ht="17.100000000000001" customHeight="1">
      <c r="A276" s="43"/>
      <c r="B276" s="43"/>
      <c r="C276" s="43"/>
      <c r="D276" s="43"/>
      <c r="E276" s="43"/>
      <c r="F276" s="64"/>
      <c r="G276" s="61"/>
      <c r="H276" s="61"/>
      <c r="I276" s="61"/>
      <c r="J276" s="60"/>
      <c r="K276" s="60"/>
      <c r="L276" s="42"/>
      <c r="M276" s="46"/>
    </row>
    <row r="277" spans="1:13" ht="17.100000000000001" customHeight="1">
      <c r="A277" s="103" t="s">
        <v>254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42"/>
      <c r="M277" s="46"/>
    </row>
    <row r="278" spans="1:13" ht="17.100000000000001" customHeight="1">
      <c r="A278" s="35">
        <v>208</v>
      </c>
      <c r="B278" s="36" t="s">
        <v>169</v>
      </c>
      <c r="C278" s="36" t="s">
        <v>255</v>
      </c>
      <c r="D278" s="36" t="s">
        <v>209</v>
      </c>
      <c r="E278" s="37">
        <v>62</v>
      </c>
      <c r="F278" s="38">
        <v>7997.15</v>
      </c>
      <c r="G278" s="39"/>
      <c r="H278" s="39"/>
      <c r="I278" s="39"/>
      <c r="J278" s="40">
        <v>997.15</v>
      </c>
      <c r="K278" s="41">
        <f>+F278+G278+H278-I278-J278</f>
        <v>7000</v>
      </c>
      <c r="L278" s="42"/>
      <c r="M278" s="46"/>
    </row>
    <row r="279" spans="1:13" ht="17.100000000000001" customHeight="1">
      <c r="A279" s="35">
        <v>209</v>
      </c>
      <c r="B279" s="36" t="s">
        <v>256</v>
      </c>
      <c r="C279" s="36" t="s">
        <v>17</v>
      </c>
      <c r="D279" s="36" t="s">
        <v>178</v>
      </c>
      <c r="E279" s="37">
        <v>141</v>
      </c>
      <c r="F279" s="38">
        <v>5502.32</v>
      </c>
      <c r="G279" s="39"/>
      <c r="H279" s="39"/>
      <c r="I279" s="39"/>
      <c r="J279" s="40">
        <v>502.32</v>
      </c>
      <c r="K279" s="41">
        <f t="shared" ref="K279:K329" si="38">+F279+G279+H279-I279-J279</f>
        <v>5000</v>
      </c>
      <c r="L279" s="42"/>
      <c r="M279" s="46"/>
    </row>
    <row r="280" spans="1:13" ht="17.100000000000001" customHeight="1">
      <c r="A280" s="35">
        <v>210</v>
      </c>
      <c r="B280" s="36" t="s">
        <v>257</v>
      </c>
      <c r="C280" s="36" t="s">
        <v>69</v>
      </c>
      <c r="D280" s="36" t="s">
        <v>63</v>
      </c>
      <c r="E280" s="37">
        <v>142</v>
      </c>
      <c r="F280" s="38">
        <v>5502.32</v>
      </c>
      <c r="G280" s="39"/>
      <c r="H280" s="39"/>
      <c r="I280" s="39"/>
      <c r="J280" s="40">
        <v>502.32</v>
      </c>
      <c r="K280" s="41">
        <f t="shared" si="38"/>
        <v>5000</v>
      </c>
      <c r="L280" s="42"/>
      <c r="M280" s="46"/>
    </row>
    <row r="281" spans="1:13" ht="17.100000000000001" customHeight="1">
      <c r="A281" s="35">
        <v>211</v>
      </c>
      <c r="B281" s="36" t="s">
        <v>113</v>
      </c>
      <c r="C281" s="36" t="s">
        <v>258</v>
      </c>
      <c r="D281" s="36" t="s">
        <v>187</v>
      </c>
      <c r="E281" s="37">
        <v>144</v>
      </c>
      <c r="F281" s="38">
        <v>5502.32</v>
      </c>
      <c r="G281" s="39"/>
      <c r="H281" s="39"/>
      <c r="I281" s="39"/>
      <c r="J281" s="40">
        <v>502.32</v>
      </c>
      <c r="K281" s="41">
        <f t="shared" si="38"/>
        <v>5000</v>
      </c>
      <c r="L281" s="42"/>
      <c r="M281" s="46"/>
    </row>
    <row r="282" spans="1:13" ht="17.100000000000001" customHeight="1">
      <c r="A282" s="35">
        <v>212</v>
      </c>
      <c r="B282" s="36" t="s">
        <v>126</v>
      </c>
      <c r="C282" s="36" t="s">
        <v>92</v>
      </c>
      <c r="D282" s="36" t="s">
        <v>26</v>
      </c>
      <c r="E282" s="37">
        <v>147</v>
      </c>
      <c r="F282" s="38">
        <v>5502.32</v>
      </c>
      <c r="G282" s="39"/>
      <c r="H282" s="39"/>
      <c r="I282" s="39"/>
      <c r="J282" s="40">
        <v>502.32</v>
      </c>
      <c r="K282" s="41">
        <f t="shared" si="38"/>
        <v>5000</v>
      </c>
      <c r="L282" s="42"/>
      <c r="M282" s="46"/>
    </row>
    <row r="283" spans="1:13" ht="17.100000000000001" customHeight="1">
      <c r="A283" s="35">
        <v>213</v>
      </c>
      <c r="B283" s="36" t="s">
        <v>259</v>
      </c>
      <c r="C283" s="36" t="s">
        <v>226</v>
      </c>
      <c r="D283" s="36" t="s">
        <v>26</v>
      </c>
      <c r="E283" s="37">
        <v>148</v>
      </c>
      <c r="F283" s="38">
        <v>4907.08</v>
      </c>
      <c r="G283" s="39"/>
      <c r="H283" s="39"/>
      <c r="I283" s="39"/>
      <c r="J283" s="40">
        <v>407.08</v>
      </c>
      <c r="K283" s="41">
        <f t="shared" si="38"/>
        <v>4500</v>
      </c>
      <c r="L283" s="42"/>
      <c r="M283" s="46"/>
    </row>
    <row r="284" spans="1:13" ht="17.100000000000001" customHeight="1">
      <c r="A284" s="35">
        <v>214</v>
      </c>
      <c r="B284" s="36" t="s">
        <v>260</v>
      </c>
      <c r="C284" s="36" t="s">
        <v>106</v>
      </c>
      <c r="D284" s="36" t="s">
        <v>63</v>
      </c>
      <c r="E284" s="37">
        <v>150</v>
      </c>
      <c r="F284" s="38">
        <v>7361.35</v>
      </c>
      <c r="G284" s="39"/>
      <c r="H284" s="39"/>
      <c r="I284" s="39"/>
      <c r="J284" s="40">
        <v>861.35</v>
      </c>
      <c r="K284" s="41">
        <f t="shared" si="38"/>
        <v>6500</v>
      </c>
      <c r="L284" s="42"/>
      <c r="M284" s="46"/>
    </row>
    <row r="285" spans="1:13" s="43" customFormat="1" ht="17.100000000000001" customHeight="1">
      <c r="A285" s="35">
        <v>215</v>
      </c>
      <c r="B285" s="36" t="s">
        <v>261</v>
      </c>
      <c r="C285" s="36" t="s">
        <v>19</v>
      </c>
      <c r="D285" s="36" t="s">
        <v>92</v>
      </c>
      <c r="E285" s="37">
        <v>151</v>
      </c>
      <c r="F285" s="38">
        <v>4907.08</v>
      </c>
      <c r="G285" s="39"/>
      <c r="H285" s="39"/>
      <c r="I285" s="39"/>
      <c r="J285" s="40">
        <v>407.08</v>
      </c>
      <c r="K285" s="41">
        <f t="shared" si="38"/>
        <v>4500</v>
      </c>
      <c r="L285" s="42"/>
      <c r="M285" s="46"/>
    </row>
    <row r="286" spans="1:13" ht="17.100000000000001" customHeight="1">
      <c r="A286" s="35">
        <v>216</v>
      </c>
      <c r="B286" s="36" t="s">
        <v>262</v>
      </c>
      <c r="C286" s="36" t="s">
        <v>236</v>
      </c>
      <c r="D286" s="36" t="s">
        <v>249</v>
      </c>
      <c r="E286" s="37">
        <v>155</v>
      </c>
      <c r="F286" s="38">
        <v>5502.32</v>
      </c>
      <c r="G286" s="39"/>
      <c r="H286" s="39"/>
      <c r="I286" s="39"/>
      <c r="J286" s="40">
        <v>502.32</v>
      </c>
      <c r="K286" s="41">
        <f t="shared" si="38"/>
        <v>5000</v>
      </c>
      <c r="L286" s="42"/>
      <c r="M286" s="46"/>
    </row>
    <row r="287" spans="1:13" ht="17.100000000000001" customHeight="1">
      <c r="A287" s="35">
        <v>217</v>
      </c>
      <c r="B287" s="36" t="s">
        <v>263</v>
      </c>
      <c r="C287" s="36" t="s">
        <v>13</v>
      </c>
      <c r="D287" s="36" t="s">
        <v>158</v>
      </c>
      <c r="E287" s="37">
        <v>156</v>
      </c>
      <c r="F287" s="38">
        <v>3775.64</v>
      </c>
      <c r="G287" s="49"/>
      <c r="H287" s="39"/>
      <c r="I287" s="39"/>
      <c r="J287" s="40">
        <v>275.64</v>
      </c>
      <c r="K287" s="41">
        <f t="shared" si="38"/>
        <v>3500</v>
      </c>
      <c r="L287" s="42"/>
      <c r="M287" s="46"/>
    </row>
    <row r="288" spans="1:13" ht="17.100000000000001" customHeight="1">
      <c r="A288" s="35">
        <v>218</v>
      </c>
      <c r="B288" s="36" t="s">
        <v>264</v>
      </c>
      <c r="C288" s="36" t="s">
        <v>89</v>
      </c>
      <c r="D288" s="36" t="s">
        <v>96</v>
      </c>
      <c r="E288" s="37">
        <v>157</v>
      </c>
      <c r="F288" s="38">
        <v>4907.08</v>
      </c>
      <c r="G288" s="39"/>
      <c r="H288" s="39"/>
      <c r="I288" s="39"/>
      <c r="J288" s="40">
        <v>407.08</v>
      </c>
      <c r="K288" s="41">
        <f t="shared" si="38"/>
        <v>4500</v>
      </c>
      <c r="L288" s="42" t="s">
        <v>455</v>
      </c>
      <c r="M288" s="46"/>
    </row>
    <row r="289" spans="1:13" ht="17.100000000000001" customHeight="1">
      <c r="A289" s="35">
        <v>219</v>
      </c>
      <c r="B289" s="36" t="s">
        <v>266</v>
      </c>
      <c r="C289" s="36" t="s">
        <v>178</v>
      </c>
      <c r="D289" s="36" t="s">
        <v>47</v>
      </c>
      <c r="E289" s="37">
        <v>174</v>
      </c>
      <c r="F289" s="38">
        <v>4907.08</v>
      </c>
      <c r="G289" s="39"/>
      <c r="H289" s="39"/>
      <c r="I289" s="39"/>
      <c r="J289" s="40">
        <v>407.08</v>
      </c>
      <c r="K289" s="41">
        <f t="shared" si="38"/>
        <v>4500</v>
      </c>
      <c r="L289" s="42"/>
      <c r="M289" s="46"/>
    </row>
    <row r="290" spans="1:13" ht="17.100000000000001" customHeight="1">
      <c r="A290" s="35">
        <v>220</v>
      </c>
      <c r="B290" s="36" t="s">
        <v>267</v>
      </c>
      <c r="C290" s="36" t="s">
        <v>47</v>
      </c>
      <c r="D290" s="36" t="s">
        <v>26</v>
      </c>
      <c r="E290" s="37"/>
      <c r="F290" s="38">
        <v>11812.01</v>
      </c>
      <c r="G290" s="39"/>
      <c r="H290" s="39"/>
      <c r="I290" s="39"/>
      <c r="J290" s="40">
        <v>1812.01</v>
      </c>
      <c r="K290" s="41">
        <f t="shared" si="38"/>
        <v>10000</v>
      </c>
      <c r="L290" s="42"/>
      <c r="M290" s="46"/>
    </row>
    <row r="291" spans="1:13" ht="17.100000000000001" customHeight="1">
      <c r="A291" s="35">
        <v>221</v>
      </c>
      <c r="B291" s="36" t="s">
        <v>268</v>
      </c>
      <c r="C291" s="36" t="s">
        <v>269</v>
      </c>
      <c r="D291" s="36" t="s">
        <v>214</v>
      </c>
      <c r="E291" s="37"/>
      <c r="F291" s="38">
        <v>4907.08</v>
      </c>
      <c r="G291" s="39"/>
      <c r="H291" s="39"/>
      <c r="I291" s="39"/>
      <c r="J291" s="40">
        <v>407.08</v>
      </c>
      <c r="K291" s="41">
        <f t="shared" si="38"/>
        <v>4500</v>
      </c>
      <c r="L291" s="42"/>
      <c r="M291" s="46"/>
    </row>
    <row r="292" spans="1:13" ht="17.100000000000001" customHeight="1">
      <c r="A292" s="35">
        <v>222</v>
      </c>
      <c r="B292" s="36" t="s">
        <v>270</v>
      </c>
      <c r="C292" s="36" t="s">
        <v>17</v>
      </c>
      <c r="D292" s="36" t="s">
        <v>29</v>
      </c>
      <c r="E292" s="37"/>
      <c r="F292" s="38">
        <v>5502.32</v>
      </c>
      <c r="G292" s="39"/>
      <c r="H292" s="39"/>
      <c r="I292" s="39"/>
      <c r="J292" s="40">
        <v>502.32</v>
      </c>
      <c r="K292" s="41">
        <f t="shared" si="38"/>
        <v>5000</v>
      </c>
      <c r="L292" s="42"/>
      <c r="M292" s="46"/>
    </row>
    <row r="293" spans="1:13" ht="17.100000000000001" customHeight="1">
      <c r="A293" s="35">
        <v>223</v>
      </c>
      <c r="B293" s="36" t="s">
        <v>271</v>
      </c>
      <c r="C293" s="36" t="s">
        <v>14</v>
      </c>
      <c r="D293" s="36" t="s">
        <v>69</v>
      </c>
      <c r="E293" s="37"/>
      <c r="F293" s="38">
        <v>5502.32</v>
      </c>
      <c r="G293" s="39"/>
      <c r="H293" s="39"/>
      <c r="I293" s="39"/>
      <c r="J293" s="40">
        <v>502.32</v>
      </c>
      <c r="K293" s="41">
        <f t="shared" si="38"/>
        <v>5000</v>
      </c>
      <c r="L293" s="42"/>
      <c r="M293" s="46"/>
    </row>
    <row r="294" spans="1:13" ht="17.100000000000001" customHeight="1">
      <c r="A294" s="35">
        <v>224</v>
      </c>
      <c r="B294" s="36" t="s">
        <v>272</v>
      </c>
      <c r="C294" s="36" t="s">
        <v>53</v>
      </c>
      <c r="D294" s="36" t="s">
        <v>42</v>
      </c>
      <c r="E294" s="37"/>
      <c r="F294" s="38">
        <v>5502.32</v>
      </c>
      <c r="G294" s="39"/>
      <c r="H294" s="39"/>
      <c r="I294" s="39"/>
      <c r="J294" s="40">
        <v>502.32</v>
      </c>
      <c r="K294" s="41">
        <f t="shared" si="38"/>
        <v>5000</v>
      </c>
      <c r="L294" s="42"/>
      <c r="M294" s="46"/>
    </row>
    <row r="295" spans="1:13" ht="17.100000000000001" customHeight="1">
      <c r="A295" s="35">
        <v>225</v>
      </c>
      <c r="B295" s="36" t="s">
        <v>273</v>
      </c>
      <c r="C295" s="36" t="s">
        <v>191</v>
      </c>
      <c r="D295" s="36" t="s">
        <v>274</v>
      </c>
      <c r="E295" s="37"/>
      <c r="F295" s="38">
        <v>5502.32</v>
      </c>
      <c r="G295" s="39"/>
      <c r="H295" s="39"/>
      <c r="I295" s="39"/>
      <c r="J295" s="40">
        <v>502.32</v>
      </c>
      <c r="K295" s="41">
        <f t="shared" si="38"/>
        <v>5000</v>
      </c>
      <c r="L295" s="42"/>
      <c r="M295" s="46"/>
    </row>
    <row r="296" spans="1:13" ht="17.100000000000001" customHeight="1">
      <c r="A296" s="35">
        <v>226</v>
      </c>
      <c r="B296" s="36" t="s">
        <v>167</v>
      </c>
      <c r="C296" s="36" t="s">
        <v>20</v>
      </c>
      <c r="D296" s="36" t="s">
        <v>77</v>
      </c>
      <c r="E296" s="37"/>
      <c r="F296" s="38">
        <v>4907.08</v>
      </c>
      <c r="G296" s="39"/>
      <c r="H296" s="39"/>
      <c r="I296" s="39"/>
      <c r="J296" s="40">
        <v>407.08</v>
      </c>
      <c r="K296" s="41">
        <f t="shared" si="38"/>
        <v>4500</v>
      </c>
      <c r="L296" s="75"/>
      <c r="M296" s="46"/>
    </row>
    <row r="297" spans="1:13" ht="17.100000000000001" customHeight="1">
      <c r="A297" s="35">
        <v>227</v>
      </c>
      <c r="B297" s="36" t="s">
        <v>286</v>
      </c>
      <c r="C297" s="36" t="s">
        <v>63</v>
      </c>
      <c r="D297" s="36" t="s">
        <v>287</v>
      </c>
      <c r="E297" s="37"/>
      <c r="F297" s="38">
        <v>5502.32</v>
      </c>
      <c r="G297" s="39"/>
      <c r="H297" s="39"/>
      <c r="I297" s="39"/>
      <c r="J297" s="40">
        <v>502.32</v>
      </c>
      <c r="K297" s="41">
        <f t="shared" si="38"/>
        <v>5000</v>
      </c>
      <c r="L297" s="42"/>
      <c r="M297" s="46"/>
    </row>
    <row r="298" spans="1:13" ht="17.100000000000001" customHeight="1">
      <c r="A298" s="35">
        <v>228</v>
      </c>
      <c r="B298" s="36" t="s">
        <v>288</v>
      </c>
      <c r="C298" s="36" t="s">
        <v>289</v>
      </c>
      <c r="D298" s="36" t="s">
        <v>290</v>
      </c>
      <c r="E298" s="37"/>
      <c r="F298" s="38">
        <v>7361.35</v>
      </c>
      <c r="G298" s="39"/>
      <c r="H298" s="39"/>
      <c r="I298" s="39"/>
      <c r="J298" s="40">
        <v>861.35</v>
      </c>
      <c r="K298" s="41">
        <f t="shared" si="38"/>
        <v>6500</v>
      </c>
      <c r="L298" s="42"/>
      <c r="M298" s="46"/>
    </row>
    <row r="299" spans="1:13" ht="17.100000000000001" customHeight="1">
      <c r="A299" s="35">
        <v>229</v>
      </c>
      <c r="B299" s="36" t="s">
        <v>166</v>
      </c>
      <c r="C299" s="36" t="s">
        <v>60</v>
      </c>
      <c r="D299" s="36" t="s">
        <v>17</v>
      </c>
      <c r="E299" s="37"/>
      <c r="F299" s="38">
        <v>4336.68</v>
      </c>
      <c r="G299" s="39"/>
      <c r="H299" s="39"/>
      <c r="I299" s="39"/>
      <c r="J299" s="40">
        <v>336.68</v>
      </c>
      <c r="K299" s="41">
        <f>+F299+G299+H299-I299-J299</f>
        <v>4000.0000000000005</v>
      </c>
      <c r="L299" s="42"/>
      <c r="M299" s="46"/>
    </row>
    <row r="300" spans="1:13" ht="17.100000000000001" customHeight="1">
      <c r="A300" s="35">
        <v>230</v>
      </c>
      <c r="B300" s="47" t="s">
        <v>56</v>
      </c>
      <c r="C300" s="47" t="s">
        <v>57</v>
      </c>
      <c r="D300" s="47" t="s">
        <v>58</v>
      </c>
      <c r="E300" s="37"/>
      <c r="F300" s="38">
        <v>5502.32</v>
      </c>
      <c r="G300" s="39"/>
      <c r="H300" s="39"/>
      <c r="I300" s="39"/>
      <c r="J300" s="40">
        <v>502.32</v>
      </c>
      <c r="K300" s="21">
        <f>+F300+G300+H300-I300-J300</f>
        <v>5000</v>
      </c>
      <c r="L300" s="45" t="s">
        <v>462</v>
      </c>
      <c r="M300" s="46"/>
    </row>
    <row r="301" spans="1:13" ht="17.100000000000001" customHeight="1">
      <c r="A301" s="35">
        <v>231</v>
      </c>
      <c r="B301" s="47" t="s">
        <v>301</v>
      </c>
      <c r="C301" s="47" t="s">
        <v>105</v>
      </c>
      <c r="D301" s="47" t="s">
        <v>196</v>
      </c>
      <c r="E301" s="37"/>
      <c r="F301" s="38">
        <v>4336.68</v>
      </c>
      <c r="G301" s="39"/>
      <c r="H301" s="39"/>
      <c r="I301" s="39"/>
      <c r="J301" s="40">
        <v>336.68</v>
      </c>
      <c r="K301" s="21">
        <f>+F301+G301+H301-I301-J301</f>
        <v>4000.0000000000005</v>
      </c>
      <c r="L301" s="45"/>
      <c r="M301" s="46"/>
    </row>
    <row r="302" spans="1:13" ht="17.100000000000001" customHeight="1">
      <c r="A302" s="35">
        <v>232</v>
      </c>
      <c r="B302" s="47" t="s">
        <v>307</v>
      </c>
      <c r="C302" s="47" t="s">
        <v>89</v>
      </c>
      <c r="D302" s="47" t="s">
        <v>302</v>
      </c>
      <c r="E302" s="37"/>
      <c r="F302" s="38">
        <v>4336.68</v>
      </c>
      <c r="G302" s="39"/>
      <c r="H302" s="39"/>
      <c r="I302" s="39"/>
      <c r="J302" s="40">
        <v>336.68</v>
      </c>
      <c r="K302" s="21">
        <f t="shared" ref="K302:K316" si="39">+F302+G302+H302-I302-J302</f>
        <v>4000.0000000000005</v>
      </c>
      <c r="L302" s="45"/>
      <c r="M302" s="46"/>
    </row>
    <row r="303" spans="1:13" ht="17.100000000000001" customHeight="1">
      <c r="A303" s="35">
        <v>233</v>
      </c>
      <c r="B303" s="47" t="s">
        <v>303</v>
      </c>
      <c r="C303" s="47" t="s">
        <v>196</v>
      </c>
      <c r="D303" s="47" t="s">
        <v>26</v>
      </c>
      <c r="E303" s="37"/>
      <c r="F303" s="38">
        <v>4336.68</v>
      </c>
      <c r="G303" s="39"/>
      <c r="H303" s="39"/>
      <c r="I303" s="39"/>
      <c r="J303" s="40">
        <v>336.68</v>
      </c>
      <c r="K303" s="21">
        <f t="shared" si="39"/>
        <v>4000.0000000000005</v>
      </c>
      <c r="L303" s="45"/>
      <c r="M303" s="46"/>
    </row>
    <row r="304" spans="1:13" ht="17.100000000000001" customHeight="1">
      <c r="A304" s="35">
        <v>234</v>
      </c>
      <c r="B304" s="47" t="s">
        <v>306</v>
      </c>
      <c r="C304" s="47" t="s">
        <v>304</v>
      </c>
      <c r="D304" s="47" t="s">
        <v>37</v>
      </c>
      <c r="E304" s="37"/>
      <c r="F304" s="38">
        <v>4336.68</v>
      </c>
      <c r="G304" s="39"/>
      <c r="H304" s="39"/>
      <c r="I304" s="39"/>
      <c r="J304" s="40">
        <v>336.68</v>
      </c>
      <c r="K304" s="21">
        <f t="shared" si="39"/>
        <v>4000.0000000000005</v>
      </c>
      <c r="L304" s="45"/>
      <c r="M304" s="46"/>
    </row>
    <row r="305" spans="1:13" ht="17.100000000000001" customHeight="1">
      <c r="A305" s="35">
        <v>235</v>
      </c>
      <c r="B305" s="47" t="s">
        <v>305</v>
      </c>
      <c r="C305" s="47" t="s">
        <v>83</v>
      </c>
      <c r="D305" s="47" t="s">
        <v>26</v>
      </c>
      <c r="E305" s="37"/>
      <c r="F305" s="38">
        <v>4336.68</v>
      </c>
      <c r="G305" s="39"/>
      <c r="H305" s="39"/>
      <c r="I305" s="39"/>
      <c r="J305" s="40">
        <v>336.68</v>
      </c>
      <c r="K305" s="21">
        <f t="shared" si="39"/>
        <v>4000.0000000000005</v>
      </c>
      <c r="L305" s="45"/>
      <c r="M305" s="46"/>
    </row>
    <row r="306" spans="1:13" ht="17.100000000000001" customHeight="1">
      <c r="A306" s="35">
        <v>236</v>
      </c>
      <c r="B306" s="47" t="s">
        <v>416</v>
      </c>
      <c r="C306" s="47" t="s">
        <v>178</v>
      </c>
      <c r="D306" s="47" t="s">
        <v>417</v>
      </c>
      <c r="E306" s="37"/>
      <c r="F306" s="38">
        <v>7361.35</v>
      </c>
      <c r="G306" s="39"/>
      <c r="H306" s="39"/>
      <c r="I306" s="39"/>
      <c r="J306" s="40">
        <v>861.35</v>
      </c>
      <c r="K306" s="21">
        <f t="shared" si="39"/>
        <v>6500</v>
      </c>
      <c r="L306" s="45"/>
      <c r="M306" s="46"/>
    </row>
    <row r="307" spans="1:13" ht="17.100000000000001" customHeight="1">
      <c r="A307" s="35">
        <v>237</v>
      </c>
      <c r="B307" s="47" t="s">
        <v>372</v>
      </c>
      <c r="C307" s="47" t="s">
        <v>60</v>
      </c>
      <c r="D307" s="47" t="s">
        <v>26</v>
      </c>
      <c r="E307" s="37"/>
      <c r="F307" s="38">
        <v>4336.68</v>
      </c>
      <c r="G307" s="39"/>
      <c r="H307" s="39"/>
      <c r="I307" s="39"/>
      <c r="J307" s="40">
        <v>336.68</v>
      </c>
      <c r="K307" s="21">
        <f t="shared" si="39"/>
        <v>4000.0000000000005</v>
      </c>
      <c r="L307" s="45"/>
      <c r="M307" s="46"/>
    </row>
    <row r="308" spans="1:13" ht="17.100000000000001" customHeight="1">
      <c r="A308" s="35">
        <v>238</v>
      </c>
      <c r="B308" s="47" t="s">
        <v>78</v>
      </c>
      <c r="C308" s="47" t="s">
        <v>17</v>
      </c>
      <c r="D308" s="47" t="s">
        <v>17</v>
      </c>
      <c r="E308" s="37"/>
      <c r="F308" s="38">
        <v>4336.68</v>
      </c>
      <c r="G308" s="39"/>
      <c r="H308" s="39"/>
      <c r="I308" s="39"/>
      <c r="J308" s="40">
        <v>336.68</v>
      </c>
      <c r="K308" s="21">
        <f t="shared" si="39"/>
        <v>4000.0000000000005</v>
      </c>
      <c r="L308" s="45"/>
      <c r="M308" s="46"/>
    </row>
    <row r="309" spans="1:13" ht="17.100000000000001" customHeight="1">
      <c r="A309" s="35">
        <v>239</v>
      </c>
      <c r="B309" s="47" t="s">
        <v>373</v>
      </c>
      <c r="C309" s="47" t="s">
        <v>77</v>
      </c>
      <c r="D309" s="47" t="s">
        <v>374</v>
      </c>
      <c r="E309" s="37"/>
      <c r="F309" s="38">
        <v>4336.68</v>
      </c>
      <c r="G309" s="39"/>
      <c r="H309" s="39"/>
      <c r="I309" s="39"/>
      <c r="J309" s="40">
        <v>336.68</v>
      </c>
      <c r="K309" s="21">
        <f t="shared" si="39"/>
        <v>4000.0000000000005</v>
      </c>
      <c r="L309" s="45"/>
      <c r="M309" s="46"/>
    </row>
    <row r="310" spans="1:13" ht="17.100000000000001" customHeight="1">
      <c r="A310" s="35">
        <v>240</v>
      </c>
      <c r="B310" s="47" t="s">
        <v>375</v>
      </c>
      <c r="C310" s="47" t="s">
        <v>376</v>
      </c>
      <c r="D310" s="47" t="s">
        <v>89</v>
      </c>
      <c r="E310" s="37"/>
      <c r="F310" s="38">
        <v>6725.54</v>
      </c>
      <c r="G310" s="39"/>
      <c r="H310" s="39"/>
      <c r="I310" s="39"/>
      <c r="J310" s="40">
        <v>725.54</v>
      </c>
      <c r="K310" s="21">
        <f t="shared" si="39"/>
        <v>6000</v>
      </c>
      <c r="L310" s="45"/>
      <c r="M310" s="46"/>
    </row>
    <row r="311" spans="1:13" ht="17.100000000000001" customHeight="1">
      <c r="A311" s="35">
        <v>241</v>
      </c>
      <c r="B311" s="47" t="s">
        <v>377</v>
      </c>
      <c r="C311" s="47" t="s">
        <v>191</v>
      </c>
      <c r="D311" s="47" t="s">
        <v>253</v>
      </c>
      <c r="E311" s="37"/>
      <c r="F311" s="38">
        <v>4336.68</v>
      </c>
      <c r="G311" s="39"/>
      <c r="H311" s="39"/>
      <c r="I311" s="39"/>
      <c r="J311" s="40">
        <v>336.68</v>
      </c>
      <c r="K311" s="21">
        <f t="shared" si="39"/>
        <v>4000.0000000000005</v>
      </c>
      <c r="L311" s="45"/>
      <c r="M311" s="46"/>
    </row>
    <row r="312" spans="1:13" ht="17.100000000000001" customHeight="1">
      <c r="A312" s="35">
        <v>242</v>
      </c>
      <c r="B312" s="47" t="s">
        <v>378</v>
      </c>
      <c r="C312" s="47" t="s">
        <v>61</v>
      </c>
      <c r="D312" s="47" t="s">
        <v>247</v>
      </c>
      <c r="E312" s="37"/>
      <c r="F312" s="38">
        <v>4336.68</v>
      </c>
      <c r="G312" s="39"/>
      <c r="H312" s="39"/>
      <c r="I312" s="39"/>
      <c r="J312" s="40">
        <v>336.68</v>
      </c>
      <c r="K312" s="21">
        <f t="shared" si="39"/>
        <v>4000.0000000000005</v>
      </c>
      <c r="L312" s="45"/>
      <c r="M312" s="46"/>
    </row>
    <row r="313" spans="1:13" ht="17.100000000000001" customHeight="1">
      <c r="A313" s="35">
        <v>243</v>
      </c>
      <c r="B313" s="47" t="s">
        <v>379</v>
      </c>
      <c r="C313" s="47" t="s">
        <v>13</v>
      </c>
      <c r="D313" s="47" t="s">
        <v>29</v>
      </c>
      <c r="E313" s="37"/>
      <c r="F313" s="38">
        <v>4336.68</v>
      </c>
      <c r="G313" s="39"/>
      <c r="H313" s="39"/>
      <c r="I313" s="39"/>
      <c r="J313" s="40">
        <v>336.68</v>
      </c>
      <c r="K313" s="21">
        <f t="shared" si="39"/>
        <v>4000.0000000000005</v>
      </c>
      <c r="L313" s="45"/>
      <c r="M313" s="46"/>
    </row>
    <row r="314" spans="1:13" ht="17.100000000000001" customHeight="1">
      <c r="A314" s="35">
        <v>244</v>
      </c>
      <c r="B314" s="47" t="s">
        <v>380</v>
      </c>
      <c r="C314" s="47" t="s">
        <v>28</v>
      </c>
      <c r="D314" s="47" t="s">
        <v>381</v>
      </c>
      <c r="E314" s="37"/>
      <c r="F314" s="38">
        <v>4336.68</v>
      </c>
      <c r="G314" s="39"/>
      <c r="H314" s="39"/>
      <c r="I314" s="39"/>
      <c r="J314" s="40">
        <v>336.68</v>
      </c>
      <c r="K314" s="21">
        <f t="shared" si="39"/>
        <v>4000.0000000000005</v>
      </c>
      <c r="L314" s="45"/>
      <c r="M314" s="46"/>
    </row>
    <row r="315" spans="1:13" ht="17.100000000000001" customHeight="1">
      <c r="A315" s="35">
        <v>245</v>
      </c>
      <c r="B315" s="47" t="s">
        <v>382</v>
      </c>
      <c r="C315" s="47" t="s">
        <v>29</v>
      </c>
      <c r="D315" s="47" t="s">
        <v>311</v>
      </c>
      <c r="E315" s="37"/>
      <c r="F315" s="38">
        <v>4336.68</v>
      </c>
      <c r="G315" s="39"/>
      <c r="H315" s="39"/>
      <c r="I315" s="39"/>
      <c r="J315" s="40">
        <v>336.68</v>
      </c>
      <c r="K315" s="21">
        <f t="shared" si="39"/>
        <v>4000.0000000000005</v>
      </c>
      <c r="L315" s="45"/>
      <c r="M315" s="46"/>
    </row>
    <row r="316" spans="1:13" ht="17.100000000000001" customHeight="1">
      <c r="A316" s="35">
        <v>246</v>
      </c>
      <c r="B316" s="47" t="s">
        <v>383</v>
      </c>
      <c r="C316" s="47" t="s">
        <v>29</v>
      </c>
      <c r="D316" s="47" t="s">
        <v>23</v>
      </c>
      <c r="E316" s="37"/>
      <c r="F316" s="38">
        <v>4336.68</v>
      </c>
      <c r="G316" s="39"/>
      <c r="H316" s="39"/>
      <c r="I316" s="39"/>
      <c r="J316" s="40">
        <v>336.68</v>
      </c>
      <c r="K316" s="21">
        <f t="shared" si="39"/>
        <v>4000.0000000000005</v>
      </c>
      <c r="L316" s="45"/>
      <c r="M316" s="46"/>
    </row>
    <row r="317" spans="1:13" s="57" customFormat="1" ht="17.100000000000001" customHeight="1">
      <c r="A317" s="35">
        <v>247</v>
      </c>
      <c r="B317" s="53" t="s">
        <v>167</v>
      </c>
      <c r="C317" s="53" t="s">
        <v>418</v>
      </c>
      <c r="D317" s="53" t="s">
        <v>112</v>
      </c>
      <c r="E317" s="54"/>
      <c r="F317" s="55">
        <v>5502.32</v>
      </c>
      <c r="G317" s="56"/>
      <c r="H317" s="56"/>
      <c r="I317" s="56"/>
      <c r="J317" s="56">
        <v>502.32</v>
      </c>
      <c r="K317" s="56">
        <f>F317+G317+H317-I317-J317</f>
        <v>5000</v>
      </c>
    </row>
    <row r="318" spans="1:13" s="57" customFormat="1" ht="17.100000000000001" customHeight="1">
      <c r="A318" s="35">
        <v>248</v>
      </c>
      <c r="B318" s="53" t="s">
        <v>419</v>
      </c>
      <c r="C318" s="53" t="s">
        <v>420</v>
      </c>
      <c r="D318" s="53" t="s">
        <v>421</v>
      </c>
      <c r="E318" s="54"/>
      <c r="F318" s="55">
        <v>4336.68</v>
      </c>
      <c r="G318" s="56"/>
      <c r="H318" s="56"/>
      <c r="I318" s="56"/>
      <c r="J318" s="56">
        <v>336.68</v>
      </c>
      <c r="K318" s="56">
        <f t="shared" ref="K318:K324" si="40">F318+G318+H318-I318-J318</f>
        <v>4000.0000000000005</v>
      </c>
    </row>
    <row r="319" spans="1:13" s="57" customFormat="1" ht="17.100000000000001" customHeight="1">
      <c r="A319" s="35">
        <v>249</v>
      </c>
      <c r="B319" s="53" t="s">
        <v>422</v>
      </c>
      <c r="C319" s="53" t="s">
        <v>29</v>
      </c>
      <c r="D319" s="53" t="s">
        <v>23</v>
      </c>
      <c r="E319" s="54"/>
      <c r="F319" s="55">
        <v>4336.68</v>
      </c>
      <c r="G319" s="56"/>
      <c r="H319" s="56"/>
      <c r="I319" s="56"/>
      <c r="J319" s="56">
        <v>336.68</v>
      </c>
      <c r="K319" s="56">
        <f t="shared" si="40"/>
        <v>4000.0000000000005</v>
      </c>
    </row>
    <row r="320" spans="1:13" s="57" customFormat="1" ht="17.100000000000001" customHeight="1">
      <c r="A320" s="35">
        <v>250</v>
      </c>
      <c r="B320" s="53" t="s">
        <v>423</v>
      </c>
      <c r="C320" s="53" t="s">
        <v>424</v>
      </c>
      <c r="D320" s="53" t="s">
        <v>425</v>
      </c>
      <c r="E320" s="54"/>
      <c r="F320" s="55">
        <v>5502.32</v>
      </c>
      <c r="G320" s="56"/>
      <c r="H320" s="56"/>
      <c r="I320" s="56"/>
      <c r="J320" s="56">
        <v>502.32</v>
      </c>
      <c r="K320" s="56">
        <f t="shared" si="40"/>
        <v>5000</v>
      </c>
      <c r="L320" s="57">
        <v>5000</v>
      </c>
    </row>
    <row r="321" spans="1:13" s="57" customFormat="1" ht="17.100000000000001" customHeight="1">
      <c r="A321" s="35">
        <v>251</v>
      </c>
      <c r="B321" s="53" t="s">
        <v>426</v>
      </c>
      <c r="C321" s="53" t="s">
        <v>269</v>
      </c>
      <c r="D321" s="53" t="s">
        <v>49</v>
      </c>
      <c r="E321" s="54"/>
      <c r="F321" s="55">
        <v>4336.68</v>
      </c>
      <c r="G321" s="56"/>
      <c r="H321" s="56"/>
      <c r="I321" s="56"/>
      <c r="J321" s="56">
        <v>336.68</v>
      </c>
      <c r="K321" s="56">
        <f t="shared" si="40"/>
        <v>4000.0000000000005</v>
      </c>
    </row>
    <row r="322" spans="1:13" s="57" customFormat="1" ht="17.100000000000001" customHeight="1">
      <c r="A322" s="35">
        <v>252</v>
      </c>
      <c r="B322" s="53" t="s">
        <v>429</v>
      </c>
      <c r="C322" s="53" t="s">
        <v>160</v>
      </c>
      <c r="D322" s="53" t="s">
        <v>368</v>
      </c>
      <c r="E322" s="54"/>
      <c r="F322" s="55">
        <v>4336.68</v>
      </c>
      <c r="G322" s="56"/>
      <c r="H322" s="56"/>
      <c r="I322" s="56"/>
      <c r="J322" s="56">
        <v>336.68</v>
      </c>
      <c r="K322" s="56">
        <f t="shared" si="40"/>
        <v>4000.0000000000005</v>
      </c>
    </row>
    <row r="323" spans="1:13" s="57" customFormat="1" ht="17.100000000000001" customHeight="1">
      <c r="A323" s="35">
        <v>253</v>
      </c>
      <c r="B323" s="53" t="s">
        <v>430</v>
      </c>
      <c r="C323" s="53" t="s">
        <v>431</v>
      </c>
      <c r="D323" s="53" t="s">
        <v>304</v>
      </c>
      <c r="E323" s="54"/>
      <c r="F323" s="55">
        <v>5502.32</v>
      </c>
      <c r="G323" s="56"/>
      <c r="H323" s="56"/>
      <c r="I323" s="56"/>
      <c r="J323" s="56">
        <v>502.32</v>
      </c>
      <c r="K323" s="56">
        <f t="shared" si="40"/>
        <v>5000</v>
      </c>
    </row>
    <row r="324" spans="1:13" s="57" customFormat="1" ht="17.100000000000001" customHeight="1">
      <c r="A324" s="35">
        <v>254</v>
      </c>
      <c r="B324" s="53" t="s">
        <v>432</v>
      </c>
      <c r="C324" s="53" t="s">
        <v>16</v>
      </c>
      <c r="D324" s="53" t="s">
        <v>60</v>
      </c>
      <c r="E324" s="54"/>
      <c r="F324" s="55">
        <v>4336.68</v>
      </c>
      <c r="G324" s="56"/>
      <c r="H324" s="56"/>
      <c r="I324" s="56"/>
      <c r="J324" s="56">
        <v>336.68</v>
      </c>
      <c r="K324" s="56">
        <f t="shared" si="40"/>
        <v>4000.0000000000005</v>
      </c>
    </row>
    <row r="325" spans="1:13" s="57" customFormat="1" ht="17.100000000000001" customHeight="1">
      <c r="A325" s="35">
        <v>255</v>
      </c>
      <c r="B325" s="53" t="s">
        <v>434</v>
      </c>
      <c r="C325" s="53" t="s">
        <v>63</v>
      </c>
      <c r="D325" s="53" t="s">
        <v>69</v>
      </c>
      <c r="E325" s="54"/>
      <c r="F325" s="55">
        <v>4336.68</v>
      </c>
      <c r="G325" s="56"/>
      <c r="H325" s="56"/>
      <c r="I325" s="56"/>
      <c r="J325" s="56">
        <v>336.68</v>
      </c>
      <c r="K325" s="56">
        <f>F325+G325+H325-I325-J325</f>
        <v>4000.0000000000005</v>
      </c>
    </row>
    <row r="326" spans="1:13" s="57" customFormat="1" ht="17.100000000000001" customHeight="1">
      <c r="A326" s="35">
        <v>256</v>
      </c>
      <c r="B326" s="53" t="s">
        <v>444</v>
      </c>
      <c r="C326" s="53" t="s">
        <v>85</v>
      </c>
      <c r="D326" s="53" t="s">
        <v>116</v>
      </c>
      <c r="E326" s="54"/>
      <c r="F326" s="38">
        <v>5502.32</v>
      </c>
      <c r="G326" s="39"/>
      <c r="H326" s="39"/>
      <c r="I326" s="39"/>
      <c r="J326" s="40">
        <v>502.32</v>
      </c>
      <c r="K326" s="56">
        <f t="shared" ref="K326" si="41">F326+G326+H326-I326-J326</f>
        <v>5000</v>
      </c>
    </row>
    <row r="327" spans="1:13" ht="17.100000000000001" customHeight="1">
      <c r="A327" s="35">
        <v>257</v>
      </c>
      <c r="B327" s="36" t="s">
        <v>275</v>
      </c>
      <c r="C327" s="36" t="s">
        <v>77</v>
      </c>
      <c r="D327" s="36" t="s">
        <v>19</v>
      </c>
      <c r="E327" s="37"/>
      <c r="F327" s="38">
        <v>4907.08</v>
      </c>
      <c r="G327" s="39"/>
      <c r="H327" s="39"/>
      <c r="I327" s="39"/>
      <c r="J327" s="40">
        <v>407.08</v>
      </c>
      <c r="K327" s="41">
        <f>+F327+G327+H327-I327-J327</f>
        <v>4500</v>
      </c>
      <c r="L327" s="42"/>
      <c r="M327" s="46"/>
    </row>
    <row r="328" spans="1:13" s="102" customFormat="1" ht="15">
      <c r="A328" s="98"/>
      <c r="B328" s="99" t="s">
        <v>469</v>
      </c>
      <c r="C328" s="99" t="s">
        <v>43</v>
      </c>
      <c r="D328" s="99" t="s">
        <v>302</v>
      </c>
      <c r="E328" s="98"/>
      <c r="F328" s="100">
        <v>3775.64</v>
      </c>
      <c r="G328" s="101"/>
      <c r="H328" s="101"/>
      <c r="I328" s="101"/>
      <c r="J328" s="101">
        <v>275.64</v>
      </c>
      <c r="K328" s="101">
        <f>F328+G328+H328-I328-J328</f>
        <v>3500</v>
      </c>
    </row>
    <row r="329" spans="1:13" ht="17.100000000000001" customHeight="1">
      <c r="A329" s="35">
        <v>258</v>
      </c>
      <c r="B329" s="36" t="s">
        <v>276</v>
      </c>
      <c r="C329" s="36" t="s">
        <v>58</v>
      </c>
      <c r="D329" s="36" t="s">
        <v>277</v>
      </c>
      <c r="E329" s="37"/>
      <c r="F329" s="38">
        <v>5502.32</v>
      </c>
      <c r="G329" s="39"/>
      <c r="H329" s="39"/>
      <c r="I329" s="39"/>
      <c r="J329" s="40">
        <v>502.32</v>
      </c>
      <c r="K329" s="41">
        <f t="shared" si="38"/>
        <v>5000</v>
      </c>
      <c r="L329" s="42"/>
      <c r="M329" s="46"/>
    </row>
    <row r="330" spans="1:13" ht="17.100000000000001" customHeight="1" thickBot="1">
      <c r="A330" s="43"/>
      <c r="B330" s="43"/>
      <c r="C330" s="43"/>
      <c r="D330" s="43"/>
      <c r="E330" s="43"/>
      <c r="F330" s="76">
        <f>SUM(F278:F329)</f>
        <v>269626.98999999993</v>
      </c>
      <c r="G330" s="76">
        <f t="shared" ref="G330:K330" si="42">SUM(G278:G329)</f>
        <v>0</v>
      </c>
      <c r="H330" s="76">
        <f t="shared" si="42"/>
        <v>0</v>
      </c>
      <c r="I330" s="76">
        <f t="shared" si="42"/>
        <v>0</v>
      </c>
      <c r="J330" s="76">
        <f>SUM(J278:J329)</f>
        <v>24626.990000000005</v>
      </c>
      <c r="K330" s="77">
        <f t="shared" si="42"/>
        <v>245000</v>
      </c>
      <c r="L330" s="42"/>
    </row>
    <row r="331" spans="1:13" ht="17.100000000000001" customHeight="1" thickTop="1">
      <c r="A331" s="43"/>
      <c r="B331" s="43"/>
      <c r="C331" s="43"/>
      <c r="D331" s="43"/>
      <c r="E331" s="43"/>
      <c r="F331" s="64"/>
      <c r="G331" s="61"/>
      <c r="H331" s="61"/>
      <c r="I331" s="61"/>
      <c r="J331" s="60"/>
      <c r="K331" s="60"/>
      <c r="L331" s="78"/>
    </row>
    <row r="332" spans="1:13" ht="17.100000000000001" customHeight="1">
      <c r="A332" s="43"/>
      <c r="B332" s="43"/>
      <c r="C332" s="43"/>
      <c r="D332" s="43"/>
      <c r="E332" s="43"/>
      <c r="F332" s="64"/>
      <c r="G332" s="61"/>
      <c r="H332" s="61"/>
      <c r="I332" s="61"/>
      <c r="J332" s="60"/>
      <c r="K332" s="60"/>
      <c r="L332" s="42" t="s">
        <v>278</v>
      </c>
    </row>
    <row r="333" spans="1:13" ht="17.100000000000001" customHeight="1">
      <c r="A333" s="43"/>
      <c r="B333" s="43"/>
      <c r="C333" s="43"/>
      <c r="D333" s="43"/>
      <c r="E333" s="43"/>
      <c r="F333" s="88">
        <f>+F19+F23+F41+F51+F60+F82+F105+F115+F136+F144+F153+F164+F171+F189+F200+F208+F214+F330+F274</f>
        <v>1605762.13</v>
      </c>
      <c r="G333" s="88">
        <f>+G19+G23+G41+G51+G82+G105+G115+G136+G144+G153+G164+G171+G189+G200+G214+G274+G208+G60+G330</f>
        <v>532.88</v>
      </c>
      <c r="H333" s="88">
        <f>+H19+H23+H41+H51+H82+H105+H115+H136+H144+H153+H164+H171+H189+H200+H214+H330</f>
        <v>6666.67</v>
      </c>
      <c r="I333" s="88">
        <f>+I19+I23+I41+I51+I60+I82+I105+I115+I136+I144+I153+I164+I171+I189+I200+I208+I214+I274+I330</f>
        <v>5832.67</v>
      </c>
      <c r="J333" s="88">
        <f>+J19+J23+J41+J51+J60+J82+J105+J115+J136+J144+J153+J164+J171+J189+J200+J208+J214+J274+J330</f>
        <v>178811.67774400004</v>
      </c>
      <c r="K333" s="89">
        <f>+K330+K214+K208+K200+K189+K171+K164+K153+K144+K136+K115+K105+K82+K60+K51+K41+K23+K19+K274</f>
        <v>1428317.332256</v>
      </c>
      <c r="L333" s="42"/>
    </row>
    <row r="334" spans="1:13" ht="17.100000000000001" customHeight="1">
      <c r="A334" s="43"/>
      <c r="B334" s="43"/>
      <c r="C334" s="43"/>
      <c r="D334" s="43"/>
      <c r="E334" s="43"/>
      <c r="F334" s="64"/>
      <c r="G334" s="61"/>
      <c r="H334" s="61"/>
      <c r="I334" s="61"/>
      <c r="J334" s="60"/>
      <c r="K334" s="60"/>
      <c r="L334" s="42"/>
    </row>
    <row r="335" spans="1:13" ht="17.100000000000001" customHeight="1">
      <c r="A335" s="43"/>
      <c r="B335" s="43"/>
      <c r="C335" s="43"/>
      <c r="D335" s="43"/>
      <c r="E335" s="43"/>
      <c r="F335" s="64"/>
      <c r="G335" s="61"/>
      <c r="H335" s="61"/>
      <c r="I335" s="61"/>
      <c r="J335" s="60"/>
      <c r="K335" s="60">
        <f>+[1]Hoja1!$N$198</f>
        <v>1149750</v>
      </c>
      <c r="L335" s="42"/>
    </row>
    <row r="336" spans="1:13" ht="17.100000000000001" customHeight="1">
      <c r="A336" s="43"/>
      <c r="B336" s="43"/>
      <c r="C336" s="43"/>
      <c r="D336" s="43"/>
      <c r="E336" s="43"/>
      <c r="F336" s="64"/>
      <c r="G336" s="61"/>
      <c r="H336" s="61"/>
      <c r="I336" s="61"/>
      <c r="J336" s="60"/>
      <c r="L336" s="42"/>
    </row>
    <row r="337" spans="1:12" ht="17.100000000000001" customHeight="1">
      <c r="A337" s="43"/>
      <c r="B337" s="43"/>
      <c r="C337" s="43"/>
      <c r="D337" s="43"/>
      <c r="E337" s="43"/>
      <c r="F337" s="64"/>
      <c r="G337" s="61"/>
      <c r="H337" s="61"/>
      <c r="I337" s="61"/>
      <c r="J337" s="60"/>
      <c r="K337" s="60">
        <f>+K333-K335</f>
        <v>278567.33225600002</v>
      </c>
      <c r="L337" s="42"/>
    </row>
    <row r="338" spans="1:12" ht="17.100000000000001" customHeight="1">
      <c r="A338" s="43"/>
      <c r="B338" s="43"/>
      <c r="C338" s="43"/>
      <c r="D338" s="43"/>
      <c r="E338" s="43"/>
      <c r="F338" s="64"/>
      <c r="G338" s="61"/>
      <c r="H338" s="61"/>
      <c r="I338" s="61"/>
      <c r="J338" s="60"/>
      <c r="K338" s="60"/>
      <c r="L338" s="42"/>
    </row>
    <row r="339" spans="1:12" ht="17.100000000000001" customHeight="1">
      <c r="A339" s="43"/>
      <c r="B339" s="43"/>
      <c r="C339" s="43"/>
      <c r="D339" s="43"/>
      <c r="E339" s="43"/>
      <c r="F339" s="64"/>
      <c r="G339" s="61"/>
      <c r="H339" s="61"/>
      <c r="I339" s="61"/>
      <c r="J339" s="60"/>
      <c r="K339" s="60"/>
      <c r="L339" s="42"/>
    </row>
    <row r="340" spans="1:12" ht="17.100000000000001" customHeight="1">
      <c r="A340" s="43"/>
      <c r="B340" s="43"/>
      <c r="C340" s="43"/>
      <c r="D340" s="43"/>
      <c r="E340" s="43"/>
      <c r="F340" s="64"/>
      <c r="G340" s="61"/>
      <c r="H340" s="61"/>
      <c r="I340" s="61"/>
      <c r="J340" s="60"/>
      <c r="K340" s="60"/>
    </row>
  </sheetData>
  <mergeCells count="24">
    <mergeCell ref="A277:K277"/>
    <mergeCell ref="A211:K211"/>
    <mergeCell ref="A156:K156"/>
    <mergeCell ref="A167:K167"/>
    <mergeCell ref="A173:K173"/>
    <mergeCell ref="A192:K192"/>
    <mergeCell ref="A203:K203"/>
    <mergeCell ref="A216:K216"/>
    <mergeCell ref="A85:K85"/>
    <mergeCell ref="A108:K108"/>
    <mergeCell ref="A117:K117"/>
    <mergeCell ref="A138:K138"/>
    <mergeCell ref="A146:K146"/>
    <mergeCell ref="A5:K5"/>
    <mergeCell ref="A6:K6"/>
    <mergeCell ref="A1:K1"/>
    <mergeCell ref="A2:K2"/>
    <mergeCell ref="A3:K3"/>
    <mergeCell ref="A62:K62"/>
    <mergeCell ref="A8:K8"/>
    <mergeCell ref="A21:K21"/>
    <mergeCell ref="A26:K26"/>
    <mergeCell ref="A44:K44"/>
    <mergeCell ref="A54:K54"/>
  </mergeCells>
  <pageMargins left="0.23622047244094491" right="0.23622047244094491" top="0.74803149606299213" bottom="0.74803149606299213" header="0.31496062992125984" footer="0.31496062992125984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workbookViewId="0">
      <selection activeCell="B5" sqref="B5"/>
    </sheetView>
  </sheetViews>
  <sheetFormatPr baseColWidth="10" defaultRowHeight="15"/>
  <sheetData>
    <row r="1" spans="1:14">
      <c r="A1" s="1"/>
      <c r="B1" s="1" t="s">
        <v>367</v>
      </c>
      <c r="C1" s="1" t="s">
        <v>366</v>
      </c>
      <c r="D1" s="1" t="s">
        <v>365</v>
      </c>
      <c r="E1" s="1" t="s">
        <v>17</v>
      </c>
      <c r="F1" s="1" t="s">
        <v>13</v>
      </c>
      <c r="G1" s="1"/>
      <c r="H1" s="2">
        <v>4224.4799999999996</v>
      </c>
      <c r="I1" s="2"/>
      <c r="J1" s="2"/>
      <c r="K1" s="2"/>
      <c r="L1" s="2">
        <v>324.48</v>
      </c>
      <c r="M1" s="2">
        <f>H1+I1+J1-K1-L1</f>
        <v>3899.9999999999995</v>
      </c>
      <c r="N1">
        <v>4500</v>
      </c>
    </row>
    <row r="2" spans="1:14">
      <c r="A2" s="1"/>
      <c r="B2" s="1" t="s">
        <v>370</v>
      </c>
      <c r="C2" s="1" t="s">
        <v>369</v>
      </c>
      <c r="D2" s="1" t="s">
        <v>286</v>
      </c>
      <c r="E2" s="1" t="s">
        <v>368</v>
      </c>
      <c r="F2" s="1" t="s">
        <v>60</v>
      </c>
      <c r="G2" s="1"/>
      <c r="H2" s="2">
        <v>3887.85</v>
      </c>
      <c r="I2" s="2"/>
      <c r="J2" s="2"/>
      <c r="K2" s="2"/>
      <c r="L2" s="2">
        <v>287.85000000000002</v>
      </c>
      <c r="M2" s="2">
        <f>H2+I2+J2-K2-L2</f>
        <v>3600</v>
      </c>
      <c r="N2">
        <v>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GENERAL</vt:lpstr>
      <vt:lpstr>Hoja1</vt:lpstr>
      <vt:lpstr>GENERAL!Área_de_impresión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2022-03-31T18:16:34Z</cp:lastPrinted>
  <dcterms:created xsi:type="dcterms:W3CDTF">2021-11-26T20:43:11Z</dcterms:created>
  <dcterms:modified xsi:type="dcterms:W3CDTF">2023-05-09T19:12:49Z</dcterms:modified>
</cp:coreProperties>
</file>